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P:\1 FJR\3 Mitgliedsverbaende\5 Berichtswesen_Pflichterfuellung\00 2022 Berichtswesen\"/>
    </mc:Choice>
  </mc:AlternateContent>
  <xr:revisionPtr revIDLastSave="0" documentId="13_ncr:1_{579ADD9D-FCA4-4302-AE87-750E27D84F00}" xr6:coauthVersionLast="47" xr6:coauthVersionMax="47" xr10:uidLastSave="{00000000-0000-0000-0000-000000000000}"/>
  <workbookProtection workbookAlgorithmName="SHA-512" workbookHashValue="ZCdE1Jb08QhfoWxWgcOl++1gnkdTbPP4DK6aP2ZL7HtW0ZZqKXMyUS/6E/h7aYCJvOET5k201tUOSwL5skH06g==" workbookSaltValue="EgFDGxtQZSIoU9zjHsSN6Q==" workbookSpinCount="100000" lockStructure="1"/>
  <bookViews>
    <workbookView xWindow="-28920" yWindow="-120" windowWidth="29040" windowHeight="15720" tabRatio="641" activeTab="4" xr2:uid="{00000000-000D-0000-FFFF-FFFF00000000}"/>
  </bookViews>
  <sheets>
    <sheet name="Gruppenleitung" sheetId="2" r:id="rId1"/>
    <sheet name="Veranstaltungen" sheetId="1" r:id="rId2"/>
    <sheet name="Stadt und FJR" sheetId="3" r:id="rId3"/>
    <sheet name="Zusätzliche Ferienmaßnahmen" sheetId="4" r:id="rId4"/>
    <sheet name="Anleitung" sheetId="7" r:id="rId5"/>
    <sheet name="Dropdownlisten" sheetId="5" state="hidden" r:id="rId6"/>
  </sheets>
  <definedNames>
    <definedName name="_xlnm.Print_Area" localSheetId="2">'Stadt und FJR'!$A$1:$P$229</definedName>
    <definedName name="_xlnm.Print_Area" localSheetId="3">'Zusätzliche Ferienmaßnahmen'!$A$1:$E$53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0" i="3" l="1"/>
  <c r="M159" i="3"/>
  <c r="M161" i="3"/>
  <c r="B9" i="4" l="1"/>
  <c r="B10" i="4"/>
  <c r="B11" i="4"/>
  <c r="B12" i="4"/>
  <c r="B13" i="4"/>
  <c r="B14" i="4"/>
  <c r="B15" i="4"/>
  <c r="B8" i="4"/>
  <c r="A1" i="4"/>
  <c r="E75" i="2"/>
  <c r="E69" i="2"/>
  <c r="E63" i="2"/>
  <c r="E57" i="2"/>
  <c r="E51" i="2"/>
  <c r="E45" i="2"/>
  <c r="E81" i="2" l="1"/>
  <c r="B24" i="1"/>
  <c r="C24" i="1"/>
  <c r="D24" i="1"/>
  <c r="F45" i="2" l="1"/>
  <c r="G45" i="2"/>
  <c r="H45" i="2"/>
  <c r="I45" i="2"/>
  <c r="J45" i="2"/>
  <c r="K45" i="2"/>
  <c r="L45" i="2"/>
  <c r="M45" i="2"/>
  <c r="N45" i="2"/>
  <c r="O45" i="2"/>
  <c r="P45" i="2"/>
  <c r="Q45" i="2"/>
  <c r="R45" i="2"/>
  <c r="S45" i="2"/>
  <c r="T45" i="2"/>
  <c r="U45" i="2"/>
  <c r="V45" i="2"/>
  <c r="W45" i="2"/>
  <c r="X45" i="2"/>
  <c r="Y45" i="2"/>
  <c r="Z45" i="2"/>
  <c r="AA45" i="2"/>
  <c r="AB45" i="2"/>
  <c r="AC45" i="2"/>
  <c r="AD45" i="2"/>
  <c r="AE45" i="2"/>
  <c r="AF45" i="2"/>
  <c r="AG45" i="2"/>
  <c r="AH45" i="2"/>
  <c r="AI45" i="2"/>
  <c r="AJ45" i="2"/>
  <c r="AK45" i="2"/>
  <c r="AL45" i="2"/>
  <c r="AM45" i="2"/>
  <c r="AN45" i="2"/>
  <c r="AO45" i="2"/>
  <c r="AP45" i="2"/>
  <c r="AQ45" i="2"/>
  <c r="AR45" i="2"/>
  <c r="AS45" i="2"/>
  <c r="AT45" i="2"/>
  <c r="AU45" i="2"/>
  <c r="AV45" i="2"/>
  <c r="AW45" i="2"/>
  <c r="AX45" i="2"/>
  <c r="AY45" i="2"/>
  <c r="AZ45" i="2"/>
  <c r="BA45" i="2"/>
  <c r="BB45" i="2"/>
  <c r="BC45" i="2"/>
  <c r="BD45" i="2"/>
  <c r="BE45" i="2"/>
  <c r="BF45" i="2"/>
  <c r="BG45" i="2"/>
  <c r="BH45" i="2"/>
  <c r="BI45" i="2"/>
  <c r="BJ45" i="2"/>
  <c r="BK45" i="2"/>
  <c r="BL45" i="2"/>
  <c r="BM45" i="2"/>
  <c r="BN45" i="2"/>
  <c r="BO45" i="2"/>
  <c r="BP45" i="2"/>
  <c r="BQ45" i="2"/>
  <c r="BR45" i="2"/>
  <c r="BS45" i="2"/>
  <c r="BT45" i="2"/>
  <c r="BU45" i="2"/>
  <c r="BV45" i="2"/>
  <c r="BW45" i="2"/>
  <c r="BX45" i="2"/>
  <c r="BY45" i="2"/>
  <c r="BZ45" i="2"/>
  <c r="CA45" i="2"/>
  <c r="CB45" i="2"/>
  <c r="CC45" i="2"/>
  <c r="CD45" i="2"/>
  <c r="CE45" i="2"/>
  <c r="CF45" i="2"/>
  <c r="CG45" i="2"/>
  <c r="CH45" i="2"/>
  <c r="CI45" i="2"/>
  <c r="CJ45" i="2"/>
  <c r="CK45" i="2"/>
  <c r="CL45" i="2"/>
  <c r="CM45" i="2"/>
  <c r="CN45" i="2"/>
  <c r="CO45" i="2"/>
  <c r="CP45" i="2"/>
  <c r="CQ45" i="2"/>
  <c r="CR45" i="2"/>
  <c r="CS45" i="2"/>
  <c r="CT45" i="2"/>
  <c r="CU45" i="2"/>
  <c r="CV45" i="2"/>
  <c r="CW45" i="2"/>
  <c r="CX45" i="2"/>
  <c r="CY45" i="2"/>
  <c r="CZ45" i="2"/>
  <c r="DA45" i="2"/>
  <c r="DB45" i="2"/>
  <c r="DC45" i="2"/>
  <c r="DD45" i="2"/>
  <c r="DE45" i="2"/>
  <c r="DF45" i="2"/>
  <c r="DG45" i="2"/>
  <c r="DH45" i="2"/>
  <c r="DI45" i="2"/>
  <c r="DJ45" i="2"/>
  <c r="DK45" i="2"/>
  <c r="DL45" i="2"/>
  <c r="DM45" i="2"/>
  <c r="DN45" i="2"/>
  <c r="DO45" i="2"/>
  <c r="DP45" i="2"/>
  <c r="DQ45" i="2"/>
  <c r="DR45" i="2"/>
  <c r="DS45" i="2"/>
  <c r="DT45" i="2"/>
  <c r="DU45" i="2"/>
  <c r="DV45" i="2"/>
  <c r="DW45" i="2"/>
  <c r="DX45" i="2"/>
  <c r="DY45" i="2"/>
  <c r="DZ45" i="2"/>
  <c r="EA45" i="2"/>
  <c r="EB45" i="2"/>
  <c r="EC45" i="2"/>
  <c r="ED45" i="2"/>
  <c r="EE45" i="2"/>
  <c r="EF45" i="2"/>
  <c r="EG45" i="2"/>
  <c r="EH45" i="2"/>
  <c r="EI45" i="2"/>
  <c r="EJ45" i="2"/>
  <c r="EK45" i="2"/>
  <c r="EL45" i="2"/>
  <c r="EM45" i="2"/>
  <c r="EN45" i="2"/>
  <c r="EO45" i="2"/>
  <c r="EP45" i="2"/>
  <c r="EQ45" i="2"/>
  <c r="ER45" i="2"/>
  <c r="ES45" i="2"/>
  <c r="ET45" i="2"/>
  <c r="EU45" i="2"/>
  <c r="EV45" i="2"/>
  <c r="EW45" i="2"/>
  <c r="EX45" i="2"/>
  <c r="EY45" i="2"/>
  <c r="EZ45" i="2"/>
  <c r="FA45" i="2"/>
  <c r="FB45" i="2"/>
  <c r="FC45" i="2"/>
  <c r="FD45" i="2"/>
  <c r="FE45" i="2"/>
  <c r="FF45" i="2"/>
  <c r="FG45" i="2"/>
  <c r="FH45" i="2"/>
  <c r="FI45" i="2"/>
  <c r="FJ45" i="2"/>
  <c r="FK45" i="2"/>
  <c r="FL45" i="2"/>
  <c r="FM45" i="2"/>
  <c r="FN45" i="2"/>
  <c r="FO45" i="2"/>
  <c r="FP45" i="2"/>
  <c r="FQ45" i="2"/>
  <c r="FR45" i="2"/>
  <c r="FS45" i="2"/>
  <c r="FT45" i="2"/>
  <c r="FU45" i="2"/>
  <c r="FV45" i="2"/>
  <c r="FW45" i="2"/>
  <c r="FX45" i="2"/>
  <c r="FY45" i="2"/>
  <c r="FZ45" i="2"/>
  <c r="GA45" i="2"/>
  <c r="GB45" i="2"/>
  <c r="GC45" i="2"/>
  <c r="GD45" i="2"/>
  <c r="GE45" i="2"/>
  <c r="GF45" i="2"/>
  <c r="GG45" i="2"/>
  <c r="GH45" i="2"/>
  <c r="GI45" i="2"/>
  <c r="GJ45" i="2"/>
  <c r="GK45" i="2"/>
  <c r="GL45" i="2"/>
  <c r="GM45" i="2"/>
  <c r="GN45" i="2"/>
  <c r="GO45" i="2"/>
  <c r="GP45" i="2"/>
  <c r="GQ45" i="2"/>
  <c r="GR45" i="2"/>
  <c r="GS45" i="2"/>
  <c r="GT45" i="2"/>
  <c r="GU45" i="2"/>
  <c r="GV45" i="2"/>
  <c r="GW45" i="2"/>
  <c r="GX45" i="2"/>
  <c r="GY45" i="2"/>
  <c r="GZ45" i="2"/>
  <c r="HA45" i="2"/>
  <c r="HB45" i="2"/>
  <c r="HC45" i="2"/>
  <c r="HD45" i="2"/>
  <c r="HE45" i="2"/>
  <c r="HF45" i="2"/>
  <c r="HG45" i="2"/>
  <c r="HH45" i="2"/>
  <c r="HI45" i="2"/>
  <c r="HJ45" i="2"/>
  <c r="HK45" i="2"/>
  <c r="HL45" i="2"/>
  <c r="HM45" i="2"/>
  <c r="HN45" i="2"/>
  <c r="HO45" i="2"/>
  <c r="HP45" i="2"/>
  <c r="HQ45" i="2"/>
  <c r="HR45" i="2"/>
  <c r="HS45" i="2"/>
  <c r="HT45" i="2"/>
  <c r="HU45" i="2"/>
  <c r="HV45" i="2"/>
  <c r="HW45" i="2"/>
  <c r="HX45" i="2"/>
  <c r="HY45" i="2"/>
  <c r="HZ45" i="2"/>
  <c r="IA45" i="2"/>
  <c r="IB45" i="2"/>
  <c r="IC45" i="2"/>
  <c r="ID45" i="2"/>
  <c r="IE45" i="2"/>
  <c r="IF45" i="2"/>
  <c r="IG45" i="2"/>
  <c r="IH45" i="2"/>
  <c r="II45" i="2"/>
  <c r="IJ45" i="2"/>
  <c r="IK45" i="2"/>
  <c r="IL45" i="2"/>
  <c r="IM45" i="2"/>
  <c r="IN45" i="2"/>
  <c r="IO45" i="2"/>
  <c r="IP45" i="2"/>
  <c r="IQ45" i="2"/>
  <c r="IR45" i="2"/>
  <c r="IS45" i="2"/>
  <c r="F51" i="2"/>
  <c r="G51" i="2"/>
  <c r="H51" i="2"/>
  <c r="I51" i="2"/>
  <c r="J51" i="2"/>
  <c r="K51" i="2"/>
  <c r="L51" i="2"/>
  <c r="M51" i="2"/>
  <c r="N51" i="2"/>
  <c r="O51" i="2"/>
  <c r="P51" i="2"/>
  <c r="Q51" i="2"/>
  <c r="R51" i="2"/>
  <c r="S51" i="2"/>
  <c r="T51" i="2"/>
  <c r="U51" i="2"/>
  <c r="V51" i="2"/>
  <c r="W51" i="2"/>
  <c r="X51" i="2"/>
  <c r="Y51" i="2"/>
  <c r="Z51" i="2"/>
  <c r="AA51" i="2"/>
  <c r="AB51" i="2"/>
  <c r="AC51" i="2"/>
  <c r="AD51" i="2"/>
  <c r="AE51" i="2"/>
  <c r="AF51" i="2"/>
  <c r="AG51" i="2"/>
  <c r="AH51" i="2"/>
  <c r="AI51" i="2"/>
  <c r="AJ51" i="2"/>
  <c r="AK51" i="2"/>
  <c r="AL51" i="2"/>
  <c r="AM51" i="2"/>
  <c r="AN51" i="2"/>
  <c r="AO51" i="2"/>
  <c r="AP51" i="2"/>
  <c r="AQ51" i="2"/>
  <c r="AR51" i="2"/>
  <c r="AS51" i="2"/>
  <c r="AT51" i="2"/>
  <c r="AU51" i="2"/>
  <c r="AV51" i="2"/>
  <c r="AW51" i="2"/>
  <c r="AX51" i="2"/>
  <c r="AY51" i="2"/>
  <c r="AZ51" i="2"/>
  <c r="BA51" i="2"/>
  <c r="BB51" i="2"/>
  <c r="BC51" i="2"/>
  <c r="BD51" i="2"/>
  <c r="BE51" i="2"/>
  <c r="BF51" i="2"/>
  <c r="BG51" i="2"/>
  <c r="BH51" i="2"/>
  <c r="BI51" i="2"/>
  <c r="BJ51" i="2"/>
  <c r="BK51" i="2"/>
  <c r="BL51" i="2"/>
  <c r="BM51" i="2"/>
  <c r="BN51" i="2"/>
  <c r="BO51" i="2"/>
  <c r="BP51" i="2"/>
  <c r="BQ51" i="2"/>
  <c r="BR51" i="2"/>
  <c r="BS51" i="2"/>
  <c r="BT51" i="2"/>
  <c r="BU51" i="2"/>
  <c r="BV51" i="2"/>
  <c r="BW51" i="2"/>
  <c r="BX51" i="2"/>
  <c r="BY51" i="2"/>
  <c r="BZ51" i="2"/>
  <c r="CA51" i="2"/>
  <c r="CB51" i="2"/>
  <c r="CC51" i="2"/>
  <c r="CD51" i="2"/>
  <c r="CE51" i="2"/>
  <c r="CF51" i="2"/>
  <c r="CG51" i="2"/>
  <c r="CH51" i="2"/>
  <c r="CI51" i="2"/>
  <c r="CJ51" i="2"/>
  <c r="CK51" i="2"/>
  <c r="CL51" i="2"/>
  <c r="CM51" i="2"/>
  <c r="CN51" i="2"/>
  <c r="CO51" i="2"/>
  <c r="CP51" i="2"/>
  <c r="CQ51" i="2"/>
  <c r="CR51" i="2"/>
  <c r="CS51" i="2"/>
  <c r="CT51" i="2"/>
  <c r="CU51" i="2"/>
  <c r="CV51" i="2"/>
  <c r="CW51" i="2"/>
  <c r="CX51" i="2"/>
  <c r="CY51" i="2"/>
  <c r="CZ51" i="2"/>
  <c r="DA51" i="2"/>
  <c r="DB51" i="2"/>
  <c r="DC51" i="2"/>
  <c r="DD51" i="2"/>
  <c r="DE51" i="2"/>
  <c r="DF51" i="2"/>
  <c r="DG51" i="2"/>
  <c r="DH51" i="2"/>
  <c r="DI51" i="2"/>
  <c r="DJ51" i="2"/>
  <c r="DK51" i="2"/>
  <c r="DL51" i="2"/>
  <c r="DM51" i="2"/>
  <c r="DN51" i="2"/>
  <c r="DO51" i="2"/>
  <c r="DP51" i="2"/>
  <c r="DQ51" i="2"/>
  <c r="DR51" i="2"/>
  <c r="DS51" i="2"/>
  <c r="DT51" i="2"/>
  <c r="DU51" i="2"/>
  <c r="DV51" i="2"/>
  <c r="DW51" i="2"/>
  <c r="DX51" i="2"/>
  <c r="DY51" i="2"/>
  <c r="DZ51" i="2"/>
  <c r="EA51" i="2"/>
  <c r="EB51" i="2"/>
  <c r="EC51" i="2"/>
  <c r="ED51" i="2"/>
  <c r="EE51" i="2"/>
  <c r="EF51" i="2"/>
  <c r="EG51" i="2"/>
  <c r="EH51" i="2"/>
  <c r="EI51" i="2"/>
  <c r="EJ51" i="2"/>
  <c r="EK51" i="2"/>
  <c r="EL51" i="2"/>
  <c r="EM51" i="2"/>
  <c r="EN51" i="2"/>
  <c r="EO51" i="2"/>
  <c r="EP51" i="2"/>
  <c r="EQ51" i="2"/>
  <c r="ER51" i="2"/>
  <c r="ES51" i="2"/>
  <c r="ET51" i="2"/>
  <c r="EU51" i="2"/>
  <c r="EV51" i="2"/>
  <c r="EW51" i="2"/>
  <c r="EX51" i="2"/>
  <c r="EY51" i="2"/>
  <c r="EZ51" i="2"/>
  <c r="FA51" i="2"/>
  <c r="FB51" i="2"/>
  <c r="FC51" i="2"/>
  <c r="FD51" i="2"/>
  <c r="FE51" i="2"/>
  <c r="FF51" i="2"/>
  <c r="FG51" i="2"/>
  <c r="FH51" i="2"/>
  <c r="FI51" i="2"/>
  <c r="FJ51" i="2"/>
  <c r="FK51" i="2"/>
  <c r="FL51" i="2"/>
  <c r="FM51" i="2"/>
  <c r="FN51" i="2"/>
  <c r="FO51" i="2"/>
  <c r="FP51" i="2"/>
  <c r="FQ51" i="2"/>
  <c r="FR51" i="2"/>
  <c r="FS51" i="2"/>
  <c r="FT51" i="2"/>
  <c r="FU51" i="2"/>
  <c r="FV51" i="2"/>
  <c r="FW51" i="2"/>
  <c r="FX51" i="2"/>
  <c r="FY51" i="2"/>
  <c r="FZ51" i="2"/>
  <c r="GA51" i="2"/>
  <c r="GB51" i="2"/>
  <c r="GC51" i="2"/>
  <c r="GD51" i="2"/>
  <c r="GE51" i="2"/>
  <c r="GF51" i="2"/>
  <c r="GG51" i="2"/>
  <c r="GH51" i="2"/>
  <c r="GI51" i="2"/>
  <c r="GJ51" i="2"/>
  <c r="GK51" i="2"/>
  <c r="GL51" i="2"/>
  <c r="GM51" i="2"/>
  <c r="GN51" i="2"/>
  <c r="GO51" i="2"/>
  <c r="GP51" i="2"/>
  <c r="GQ51" i="2"/>
  <c r="GR51" i="2"/>
  <c r="GS51" i="2"/>
  <c r="GT51" i="2"/>
  <c r="GU51" i="2"/>
  <c r="GV51" i="2"/>
  <c r="GW51" i="2"/>
  <c r="GX51" i="2"/>
  <c r="GY51" i="2"/>
  <c r="GZ51" i="2"/>
  <c r="HA51" i="2"/>
  <c r="HB51" i="2"/>
  <c r="HC51" i="2"/>
  <c r="HD51" i="2"/>
  <c r="HE51" i="2"/>
  <c r="HF51" i="2"/>
  <c r="HG51" i="2"/>
  <c r="HH51" i="2"/>
  <c r="HI51" i="2"/>
  <c r="HJ51" i="2"/>
  <c r="HK51" i="2"/>
  <c r="HL51" i="2"/>
  <c r="HM51" i="2"/>
  <c r="HN51" i="2"/>
  <c r="HO51" i="2"/>
  <c r="HP51" i="2"/>
  <c r="HQ51" i="2"/>
  <c r="HR51" i="2"/>
  <c r="HS51" i="2"/>
  <c r="HT51" i="2"/>
  <c r="HU51" i="2"/>
  <c r="HV51" i="2"/>
  <c r="HW51" i="2"/>
  <c r="HX51" i="2"/>
  <c r="HY51" i="2"/>
  <c r="HZ51" i="2"/>
  <c r="IA51" i="2"/>
  <c r="IB51" i="2"/>
  <c r="IC51" i="2"/>
  <c r="ID51" i="2"/>
  <c r="IE51" i="2"/>
  <c r="IF51" i="2"/>
  <c r="IG51" i="2"/>
  <c r="IH51" i="2"/>
  <c r="II51" i="2"/>
  <c r="IJ51" i="2"/>
  <c r="IK51" i="2"/>
  <c r="IL51" i="2"/>
  <c r="IM51" i="2"/>
  <c r="IN51" i="2"/>
  <c r="IO51" i="2"/>
  <c r="IP51" i="2"/>
  <c r="IQ51" i="2"/>
  <c r="IR51" i="2"/>
  <c r="IS51" i="2"/>
  <c r="F57" i="2"/>
  <c r="G57" i="2"/>
  <c r="H57" i="2"/>
  <c r="I57" i="2"/>
  <c r="J57" i="2"/>
  <c r="K57" i="2"/>
  <c r="L57" i="2"/>
  <c r="M57" i="2"/>
  <c r="N57" i="2"/>
  <c r="O57" i="2"/>
  <c r="P57" i="2"/>
  <c r="Q57" i="2"/>
  <c r="R57" i="2"/>
  <c r="S57" i="2"/>
  <c r="T57" i="2"/>
  <c r="U57" i="2"/>
  <c r="V57" i="2"/>
  <c r="W57" i="2"/>
  <c r="X57" i="2"/>
  <c r="Y57" i="2"/>
  <c r="Z57" i="2"/>
  <c r="AA57" i="2"/>
  <c r="AB57" i="2"/>
  <c r="AC57" i="2"/>
  <c r="AD57" i="2"/>
  <c r="AE57" i="2"/>
  <c r="AF57" i="2"/>
  <c r="AG57" i="2"/>
  <c r="AH57" i="2"/>
  <c r="AI57" i="2"/>
  <c r="AJ57" i="2"/>
  <c r="AK57" i="2"/>
  <c r="AL57" i="2"/>
  <c r="AM57" i="2"/>
  <c r="AN57" i="2"/>
  <c r="AO57" i="2"/>
  <c r="AP57" i="2"/>
  <c r="AQ57" i="2"/>
  <c r="AR57" i="2"/>
  <c r="AS57" i="2"/>
  <c r="AT57" i="2"/>
  <c r="AU57" i="2"/>
  <c r="AV57" i="2"/>
  <c r="AW57" i="2"/>
  <c r="AX57" i="2"/>
  <c r="AY57" i="2"/>
  <c r="AZ57" i="2"/>
  <c r="BA57" i="2"/>
  <c r="BB57" i="2"/>
  <c r="BC57" i="2"/>
  <c r="BD57" i="2"/>
  <c r="BE57" i="2"/>
  <c r="BF57" i="2"/>
  <c r="BG57" i="2"/>
  <c r="BH57" i="2"/>
  <c r="BI57" i="2"/>
  <c r="BJ57" i="2"/>
  <c r="BK57" i="2"/>
  <c r="BL57" i="2"/>
  <c r="BM57" i="2"/>
  <c r="BN57" i="2"/>
  <c r="BO57" i="2"/>
  <c r="BP57" i="2"/>
  <c r="BQ57" i="2"/>
  <c r="BR57" i="2"/>
  <c r="BS57" i="2"/>
  <c r="BT57" i="2"/>
  <c r="BU57" i="2"/>
  <c r="BV57" i="2"/>
  <c r="BW57" i="2"/>
  <c r="BX57" i="2"/>
  <c r="BY57" i="2"/>
  <c r="BZ57" i="2"/>
  <c r="CA57" i="2"/>
  <c r="CB57" i="2"/>
  <c r="CC57" i="2"/>
  <c r="CD57" i="2"/>
  <c r="CE57" i="2"/>
  <c r="CF57" i="2"/>
  <c r="CG57" i="2"/>
  <c r="CH57" i="2"/>
  <c r="CI57" i="2"/>
  <c r="CJ57" i="2"/>
  <c r="CK57" i="2"/>
  <c r="CL57" i="2"/>
  <c r="CM57" i="2"/>
  <c r="CN57" i="2"/>
  <c r="CO57" i="2"/>
  <c r="CP57" i="2"/>
  <c r="CQ57" i="2"/>
  <c r="CR57" i="2"/>
  <c r="CS57" i="2"/>
  <c r="CT57" i="2"/>
  <c r="CU57" i="2"/>
  <c r="CV57" i="2"/>
  <c r="CW57" i="2"/>
  <c r="CX57" i="2"/>
  <c r="CY57" i="2"/>
  <c r="CZ57" i="2"/>
  <c r="DA57" i="2"/>
  <c r="DB57" i="2"/>
  <c r="DC57" i="2"/>
  <c r="DD57" i="2"/>
  <c r="DE57" i="2"/>
  <c r="DF57" i="2"/>
  <c r="DG57" i="2"/>
  <c r="DH57" i="2"/>
  <c r="DI57" i="2"/>
  <c r="DJ57" i="2"/>
  <c r="DK57" i="2"/>
  <c r="DL57" i="2"/>
  <c r="DM57" i="2"/>
  <c r="DN57" i="2"/>
  <c r="DO57" i="2"/>
  <c r="DP57" i="2"/>
  <c r="DQ57" i="2"/>
  <c r="DR57" i="2"/>
  <c r="DS57" i="2"/>
  <c r="DT57" i="2"/>
  <c r="DU57" i="2"/>
  <c r="DV57" i="2"/>
  <c r="DW57" i="2"/>
  <c r="DX57" i="2"/>
  <c r="DY57" i="2"/>
  <c r="DZ57" i="2"/>
  <c r="EA57" i="2"/>
  <c r="EB57" i="2"/>
  <c r="EC57" i="2"/>
  <c r="ED57" i="2"/>
  <c r="EE57" i="2"/>
  <c r="EF57" i="2"/>
  <c r="EG57" i="2"/>
  <c r="EH57" i="2"/>
  <c r="EI57" i="2"/>
  <c r="EJ57" i="2"/>
  <c r="EK57" i="2"/>
  <c r="EL57" i="2"/>
  <c r="EM57" i="2"/>
  <c r="EN57" i="2"/>
  <c r="EO57" i="2"/>
  <c r="EP57" i="2"/>
  <c r="EQ57" i="2"/>
  <c r="ER57" i="2"/>
  <c r="ES57" i="2"/>
  <c r="ET57" i="2"/>
  <c r="EU57" i="2"/>
  <c r="EV57" i="2"/>
  <c r="EW57" i="2"/>
  <c r="EX57" i="2"/>
  <c r="EY57" i="2"/>
  <c r="EZ57" i="2"/>
  <c r="FA57" i="2"/>
  <c r="FB57" i="2"/>
  <c r="FC57" i="2"/>
  <c r="FD57" i="2"/>
  <c r="FE57" i="2"/>
  <c r="FF57" i="2"/>
  <c r="FG57" i="2"/>
  <c r="FH57" i="2"/>
  <c r="FI57" i="2"/>
  <c r="FJ57" i="2"/>
  <c r="FK57" i="2"/>
  <c r="FL57" i="2"/>
  <c r="FM57" i="2"/>
  <c r="FN57" i="2"/>
  <c r="FO57" i="2"/>
  <c r="FP57" i="2"/>
  <c r="FQ57" i="2"/>
  <c r="FR57" i="2"/>
  <c r="FS57" i="2"/>
  <c r="FT57" i="2"/>
  <c r="FU57" i="2"/>
  <c r="FV57" i="2"/>
  <c r="FW57" i="2"/>
  <c r="FX57" i="2"/>
  <c r="FY57" i="2"/>
  <c r="FZ57" i="2"/>
  <c r="GA57" i="2"/>
  <c r="GB57" i="2"/>
  <c r="GC57" i="2"/>
  <c r="GD57" i="2"/>
  <c r="GE57" i="2"/>
  <c r="GF57" i="2"/>
  <c r="GG57" i="2"/>
  <c r="GH57" i="2"/>
  <c r="GI57" i="2"/>
  <c r="GJ57" i="2"/>
  <c r="GK57" i="2"/>
  <c r="GL57" i="2"/>
  <c r="GM57" i="2"/>
  <c r="GN57" i="2"/>
  <c r="GO57" i="2"/>
  <c r="GP57" i="2"/>
  <c r="GQ57" i="2"/>
  <c r="GR57" i="2"/>
  <c r="GS57" i="2"/>
  <c r="GT57" i="2"/>
  <c r="GU57" i="2"/>
  <c r="GV57" i="2"/>
  <c r="GW57" i="2"/>
  <c r="GX57" i="2"/>
  <c r="GY57" i="2"/>
  <c r="GZ57" i="2"/>
  <c r="HA57" i="2"/>
  <c r="HB57" i="2"/>
  <c r="HC57" i="2"/>
  <c r="HD57" i="2"/>
  <c r="HE57" i="2"/>
  <c r="HF57" i="2"/>
  <c r="HG57" i="2"/>
  <c r="HH57" i="2"/>
  <c r="HI57" i="2"/>
  <c r="HJ57" i="2"/>
  <c r="HK57" i="2"/>
  <c r="HL57" i="2"/>
  <c r="HM57" i="2"/>
  <c r="HN57" i="2"/>
  <c r="HO57" i="2"/>
  <c r="HP57" i="2"/>
  <c r="HQ57" i="2"/>
  <c r="HR57" i="2"/>
  <c r="HS57" i="2"/>
  <c r="HT57" i="2"/>
  <c r="HU57" i="2"/>
  <c r="HV57" i="2"/>
  <c r="HW57" i="2"/>
  <c r="HX57" i="2"/>
  <c r="HY57" i="2"/>
  <c r="HZ57" i="2"/>
  <c r="IA57" i="2"/>
  <c r="IB57" i="2"/>
  <c r="IC57" i="2"/>
  <c r="ID57" i="2"/>
  <c r="IE57" i="2"/>
  <c r="IF57" i="2"/>
  <c r="IG57" i="2"/>
  <c r="IH57" i="2"/>
  <c r="II57" i="2"/>
  <c r="IJ57" i="2"/>
  <c r="IK57" i="2"/>
  <c r="IL57" i="2"/>
  <c r="IM57" i="2"/>
  <c r="IN57" i="2"/>
  <c r="IO57" i="2"/>
  <c r="IP57" i="2"/>
  <c r="IQ57" i="2"/>
  <c r="IR57" i="2"/>
  <c r="IS57" i="2"/>
  <c r="F63" i="2"/>
  <c r="G63" i="2"/>
  <c r="H63" i="2"/>
  <c r="I63" i="2"/>
  <c r="J63" i="2"/>
  <c r="K63" i="2"/>
  <c r="L63" i="2"/>
  <c r="M63" i="2"/>
  <c r="N63" i="2"/>
  <c r="O63" i="2"/>
  <c r="P63" i="2"/>
  <c r="Q63" i="2"/>
  <c r="Q81" i="2" s="1"/>
  <c r="R63" i="2"/>
  <c r="S63" i="2"/>
  <c r="T63" i="2"/>
  <c r="U63" i="2"/>
  <c r="V63" i="2"/>
  <c r="W63" i="2"/>
  <c r="X63" i="2"/>
  <c r="Y63" i="2"/>
  <c r="Z63" i="2"/>
  <c r="AA63" i="2"/>
  <c r="AB63" i="2"/>
  <c r="AC63" i="2"/>
  <c r="AC81" i="2" s="1"/>
  <c r="AD63" i="2"/>
  <c r="AE63" i="2"/>
  <c r="AF63" i="2"/>
  <c r="AG63" i="2"/>
  <c r="AH63" i="2"/>
  <c r="AI63" i="2"/>
  <c r="AJ63" i="2"/>
  <c r="AK63" i="2"/>
  <c r="AL63" i="2"/>
  <c r="AM63" i="2"/>
  <c r="AN63" i="2"/>
  <c r="AO63" i="2"/>
  <c r="AO81" i="2" s="1"/>
  <c r="AP63" i="2"/>
  <c r="AQ63" i="2"/>
  <c r="AR63" i="2"/>
  <c r="AS63" i="2"/>
  <c r="AT63" i="2"/>
  <c r="AU63" i="2"/>
  <c r="AV63" i="2"/>
  <c r="AW63" i="2"/>
  <c r="AX63" i="2"/>
  <c r="AY63" i="2"/>
  <c r="AZ63" i="2"/>
  <c r="BA63" i="2"/>
  <c r="BA81" i="2" s="1"/>
  <c r="BB63" i="2"/>
  <c r="BC63" i="2"/>
  <c r="BD63" i="2"/>
  <c r="BE63" i="2"/>
  <c r="BF63" i="2"/>
  <c r="BG63" i="2"/>
  <c r="BH63" i="2"/>
  <c r="BI63" i="2"/>
  <c r="BJ63" i="2"/>
  <c r="BK63" i="2"/>
  <c r="BL63" i="2"/>
  <c r="BM63" i="2"/>
  <c r="BM81" i="2" s="1"/>
  <c r="BN63" i="2"/>
  <c r="BO63" i="2"/>
  <c r="BP63" i="2"/>
  <c r="BQ63" i="2"/>
  <c r="BR63" i="2"/>
  <c r="BS63" i="2"/>
  <c r="BT63" i="2"/>
  <c r="BU63" i="2"/>
  <c r="BV63" i="2"/>
  <c r="BW63" i="2"/>
  <c r="BX63" i="2"/>
  <c r="BY63" i="2"/>
  <c r="BY81" i="2" s="1"/>
  <c r="BZ63" i="2"/>
  <c r="CA63" i="2"/>
  <c r="CB63" i="2"/>
  <c r="CC63" i="2"/>
  <c r="CD63" i="2"/>
  <c r="CE63" i="2"/>
  <c r="CF63" i="2"/>
  <c r="CG63" i="2"/>
  <c r="CH63" i="2"/>
  <c r="CI63" i="2"/>
  <c r="CJ63" i="2"/>
  <c r="CK63" i="2"/>
  <c r="CK81" i="2" s="1"/>
  <c r="CL63" i="2"/>
  <c r="CM63" i="2"/>
  <c r="CN63" i="2"/>
  <c r="CO63" i="2"/>
  <c r="CP63" i="2"/>
  <c r="CQ63" i="2"/>
  <c r="CR63" i="2"/>
  <c r="CS63" i="2"/>
  <c r="CT63" i="2"/>
  <c r="CU63" i="2"/>
  <c r="CV63" i="2"/>
  <c r="CW63" i="2"/>
  <c r="CW81" i="2" s="1"/>
  <c r="CX63" i="2"/>
  <c r="CY63" i="2"/>
  <c r="CZ63" i="2"/>
  <c r="DA63" i="2"/>
  <c r="DB63" i="2"/>
  <c r="DC63" i="2"/>
  <c r="DD63" i="2"/>
  <c r="DE63" i="2"/>
  <c r="DF63" i="2"/>
  <c r="DG63" i="2"/>
  <c r="DH63" i="2"/>
  <c r="DI63" i="2"/>
  <c r="DI81" i="2" s="1"/>
  <c r="DJ63" i="2"/>
  <c r="DK63" i="2"/>
  <c r="DL63" i="2"/>
  <c r="DM63" i="2"/>
  <c r="DN63" i="2"/>
  <c r="DO63" i="2"/>
  <c r="DP63" i="2"/>
  <c r="DQ63" i="2"/>
  <c r="DR63" i="2"/>
  <c r="DS63" i="2"/>
  <c r="DT63" i="2"/>
  <c r="DU63" i="2"/>
  <c r="DU81" i="2" s="1"/>
  <c r="DV63" i="2"/>
  <c r="DW63" i="2"/>
  <c r="DX63" i="2"/>
  <c r="DY63" i="2"/>
  <c r="DZ63" i="2"/>
  <c r="EA63" i="2"/>
  <c r="EB63" i="2"/>
  <c r="EC63" i="2"/>
  <c r="ED63" i="2"/>
  <c r="ED81" i="2" s="1"/>
  <c r="EE63" i="2"/>
  <c r="EF63" i="2"/>
  <c r="EG63" i="2"/>
  <c r="EG81" i="2" s="1"/>
  <c r="EH63" i="2"/>
  <c r="EI63" i="2"/>
  <c r="EJ63" i="2"/>
  <c r="EK63" i="2"/>
  <c r="EL63" i="2"/>
  <c r="EM63" i="2"/>
  <c r="EN63" i="2"/>
  <c r="EO63" i="2"/>
  <c r="EP63" i="2"/>
  <c r="EQ63" i="2"/>
  <c r="ER63" i="2"/>
  <c r="ES63" i="2"/>
  <c r="ES81" i="2" s="1"/>
  <c r="ET63" i="2"/>
  <c r="EU63" i="2"/>
  <c r="EV63" i="2"/>
  <c r="EW63" i="2"/>
  <c r="EX63" i="2"/>
  <c r="EY63" i="2"/>
  <c r="EZ63" i="2"/>
  <c r="FA63" i="2"/>
  <c r="FB63" i="2"/>
  <c r="FB81" i="2" s="1"/>
  <c r="FC63" i="2"/>
  <c r="FD63" i="2"/>
  <c r="FE63" i="2"/>
  <c r="FE81" i="2" s="1"/>
  <c r="FF63" i="2"/>
  <c r="FG63" i="2"/>
  <c r="FH63" i="2"/>
  <c r="FI63" i="2"/>
  <c r="FJ63" i="2"/>
  <c r="FK63" i="2"/>
  <c r="FL63" i="2"/>
  <c r="FM63" i="2"/>
  <c r="FN63" i="2"/>
  <c r="FO63" i="2"/>
  <c r="FP63" i="2"/>
  <c r="FQ63" i="2"/>
  <c r="FQ81" i="2" s="1"/>
  <c r="FR63" i="2"/>
  <c r="FS63" i="2"/>
  <c r="FT63" i="2"/>
  <c r="FU63" i="2"/>
  <c r="FV63" i="2"/>
  <c r="FW63" i="2"/>
  <c r="FX63" i="2"/>
  <c r="FY63" i="2"/>
  <c r="FZ63" i="2"/>
  <c r="FZ81" i="2" s="1"/>
  <c r="GA63" i="2"/>
  <c r="GB63" i="2"/>
  <c r="GC63" i="2"/>
  <c r="GC81" i="2" s="1"/>
  <c r="GD63" i="2"/>
  <c r="GE63" i="2"/>
  <c r="GF63" i="2"/>
  <c r="GG63" i="2"/>
  <c r="GH63" i="2"/>
  <c r="GI63" i="2"/>
  <c r="GJ63" i="2"/>
  <c r="GK63" i="2"/>
  <c r="GL63" i="2"/>
  <c r="GM63" i="2"/>
  <c r="GN63" i="2"/>
  <c r="GO63" i="2"/>
  <c r="GP63" i="2"/>
  <c r="GQ63" i="2"/>
  <c r="GR63" i="2"/>
  <c r="GS63" i="2"/>
  <c r="GT63" i="2"/>
  <c r="GU63" i="2"/>
  <c r="GV63" i="2"/>
  <c r="GW63" i="2"/>
  <c r="GX63" i="2"/>
  <c r="GY63" i="2"/>
  <c r="GZ63" i="2"/>
  <c r="HA63" i="2"/>
  <c r="HA81" i="2" s="1"/>
  <c r="HB63" i="2"/>
  <c r="HC63" i="2"/>
  <c r="HD63" i="2"/>
  <c r="HE63" i="2"/>
  <c r="HF63" i="2"/>
  <c r="HG63" i="2"/>
  <c r="HH63" i="2"/>
  <c r="HI63" i="2"/>
  <c r="HJ63" i="2"/>
  <c r="HK63" i="2"/>
  <c r="HL63" i="2"/>
  <c r="HM63" i="2"/>
  <c r="HM81" i="2" s="1"/>
  <c r="HN63" i="2"/>
  <c r="HO63" i="2"/>
  <c r="HP63" i="2"/>
  <c r="HQ63" i="2"/>
  <c r="HR63" i="2"/>
  <c r="HS63" i="2"/>
  <c r="HT63" i="2"/>
  <c r="HU63" i="2"/>
  <c r="HV63" i="2"/>
  <c r="HW63" i="2"/>
  <c r="HX63" i="2"/>
  <c r="HY63" i="2"/>
  <c r="HY81" i="2" s="1"/>
  <c r="HZ63" i="2"/>
  <c r="IA63" i="2"/>
  <c r="IB63" i="2"/>
  <c r="IC63" i="2"/>
  <c r="ID63" i="2"/>
  <c r="IE63" i="2"/>
  <c r="IF63" i="2"/>
  <c r="IG63" i="2"/>
  <c r="IH63" i="2"/>
  <c r="II63" i="2"/>
  <c r="IJ63" i="2"/>
  <c r="IK63" i="2"/>
  <c r="IK81" i="2" s="1"/>
  <c r="IL63" i="2"/>
  <c r="IM63" i="2"/>
  <c r="IN63" i="2"/>
  <c r="IO63" i="2"/>
  <c r="IP63" i="2"/>
  <c r="IQ63" i="2"/>
  <c r="IR63" i="2"/>
  <c r="IS63" i="2"/>
  <c r="F69" i="2"/>
  <c r="G69" i="2"/>
  <c r="H69" i="2"/>
  <c r="H81" i="2" s="1"/>
  <c r="I69" i="2"/>
  <c r="J69" i="2"/>
  <c r="K69" i="2"/>
  <c r="L69" i="2"/>
  <c r="M69" i="2"/>
  <c r="N69" i="2"/>
  <c r="O69" i="2"/>
  <c r="P69" i="2"/>
  <c r="Q69" i="2"/>
  <c r="R69" i="2"/>
  <c r="S69" i="2"/>
  <c r="T69" i="2"/>
  <c r="T81" i="2" s="1"/>
  <c r="U69" i="2"/>
  <c r="V69" i="2"/>
  <c r="W69" i="2"/>
  <c r="X69" i="2"/>
  <c r="Y69" i="2"/>
  <c r="Z69" i="2"/>
  <c r="AA69" i="2"/>
  <c r="AB69" i="2"/>
  <c r="AC69" i="2"/>
  <c r="AD69" i="2"/>
  <c r="AE69" i="2"/>
  <c r="AF69" i="2"/>
  <c r="AF81" i="2" s="1"/>
  <c r="AG69" i="2"/>
  <c r="AH69" i="2"/>
  <c r="AI69" i="2"/>
  <c r="AJ69" i="2"/>
  <c r="AK69" i="2"/>
  <c r="AL69" i="2"/>
  <c r="AM69" i="2"/>
  <c r="AN69" i="2"/>
  <c r="AO69" i="2"/>
  <c r="AP69" i="2"/>
  <c r="AP81" i="2" s="1"/>
  <c r="AQ69" i="2"/>
  <c r="AR69" i="2"/>
  <c r="AR81" i="2" s="1"/>
  <c r="AS69" i="2"/>
  <c r="AT69" i="2"/>
  <c r="AU69" i="2"/>
  <c r="AV69" i="2"/>
  <c r="AW69" i="2"/>
  <c r="AX69" i="2"/>
  <c r="AY69" i="2"/>
  <c r="AZ69" i="2"/>
  <c r="BA69" i="2"/>
  <c r="BB69" i="2"/>
  <c r="BC69" i="2"/>
  <c r="BD69" i="2"/>
  <c r="BD81" i="2" s="1"/>
  <c r="BE69" i="2"/>
  <c r="BF69" i="2"/>
  <c r="BG69" i="2"/>
  <c r="BH69" i="2"/>
  <c r="BI69" i="2"/>
  <c r="BJ69" i="2"/>
  <c r="BK69" i="2"/>
  <c r="BL69" i="2"/>
  <c r="BM69" i="2"/>
  <c r="BN69" i="2"/>
  <c r="BO69" i="2"/>
  <c r="BP69" i="2"/>
  <c r="BP81" i="2" s="1"/>
  <c r="BQ69" i="2"/>
  <c r="BR69" i="2"/>
  <c r="BS69" i="2"/>
  <c r="BT69" i="2"/>
  <c r="BU69" i="2"/>
  <c r="BV69" i="2"/>
  <c r="BW69" i="2"/>
  <c r="BX69" i="2"/>
  <c r="BY69" i="2"/>
  <c r="BZ69" i="2"/>
  <c r="CA69" i="2"/>
  <c r="CB69" i="2"/>
  <c r="CB81" i="2" s="1"/>
  <c r="CC69" i="2"/>
  <c r="CD69" i="2"/>
  <c r="CE69" i="2"/>
  <c r="CF69" i="2"/>
  <c r="CG69" i="2"/>
  <c r="CH69" i="2"/>
  <c r="CI69" i="2"/>
  <c r="CJ69" i="2"/>
  <c r="CK69" i="2"/>
  <c r="CL69" i="2"/>
  <c r="CM69" i="2"/>
  <c r="CN69" i="2"/>
  <c r="CN81" i="2" s="1"/>
  <c r="CO69" i="2"/>
  <c r="CP69" i="2"/>
  <c r="CQ69" i="2"/>
  <c r="CR69" i="2"/>
  <c r="CS69" i="2"/>
  <c r="CT69" i="2"/>
  <c r="CU69" i="2"/>
  <c r="CV69" i="2"/>
  <c r="CW69" i="2"/>
  <c r="CX69" i="2"/>
  <c r="CX81" i="2" s="1"/>
  <c r="CY69" i="2"/>
  <c r="CZ69" i="2"/>
  <c r="CZ81" i="2" s="1"/>
  <c r="DA69" i="2"/>
  <c r="DB69" i="2"/>
  <c r="DC69" i="2"/>
  <c r="DD69" i="2"/>
  <c r="DE69" i="2"/>
  <c r="DF69" i="2"/>
  <c r="DG69" i="2"/>
  <c r="DH69" i="2"/>
  <c r="DI69" i="2"/>
  <c r="DJ69" i="2"/>
  <c r="DK69" i="2"/>
  <c r="DL69" i="2"/>
  <c r="DL81" i="2" s="1"/>
  <c r="DM69" i="2"/>
  <c r="DN69" i="2"/>
  <c r="DO69" i="2"/>
  <c r="DP69" i="2"/>
  <c r="DQ69" i="2"/>
  <c r="DR69" i="2"/>
  <c r="DS69" i="2"/>
  <c r="DT69" i="2"/>
  <c r="DU69" i="2"/>
  <c r="DV69" i="2"/>
  <c r="DW69" i="2"/>
  <c r="DX69" i="2"/>
  <c r="DY69" i="2"/>
  <c r="DZ69" i="2"/>
  <c r="EA69" i="2"/>
  <c r="EB69" i="2"/>
  <c r="EC69" i="2"/>
  <c r="ED69" i="2"/>
  <c r="EE69" i="2"/>
  <c r="EF69" i="2"/>
  <c r="EG69" i="2"/>
  <c r="EH69" i="2"/>
  <c r="EI69" i="2"/>
  <c r="EJ69" i="2"/>
  <c r="EJ81" i="2" s="1"/>
  <c r="EK69" i="2"/>
  <c r="EL69" i="2"/>
  <c r="EM69" i="2"/>
  <c r="EN69" i="2"/>
  <c r="EO69" i="2"/>
  <c r="EP69" i="2"/>
  <c r="EQ69" i="2"/>
  <c r="ER69" i="2"/>
  <c r="ES69" i="2"/>
  <c r="ET69" i="2"/>
  <c r="ET81" i="2" s="1"/>
  <c r="EU69" i="2"/>
  <c r="EV69" i="2"/>
  <c r="EV81" i="2" s="1"/>
  <c r="EW69" i="2"/>
  <c r="EX69" i="2"/>
  <c r="EY69" i="2"/>
  <c r="EZ69" i="2"/>
  <c r="FA69" i="2"/>
  <c r="FB69" i="2"/>
  <c r="FC69" i="2"/>
  <c r="FD69" i="2"/>
  <c r="FE69" i="2"/>
  <c r="FF69" i="2"/>
  <c r="FG69" i="2"/>
  <c r="FH69" i="2"/>
  <c r="FH81" i="2" s="1"/>
  <c r="FI69" i="2"/>
  <c r="FJ69" i="2"/>
  <c r="FK69" i="2"/>
  <c r="FL69" i="2"/>
  <c r="FM69" i="2"/>
  <c r="FN69" i="2"/>
  <c r="FO69" i="2"/>
  <c r="FP69" i="2"/>
  <c r="FQ69" i="2"/>
  <c r="FR69" i="2"/>
  <c r="FS69" i="2"/>
  <c r="FT69" i="2"/>
  <c r="FT81" i="2" s="1"/>
  <c r="FU69" i="2"/>
  <c r="FV69" i="2"/>
  <c r="FW69" i="2"/>
  <c r="FX69" i="2"/>
  <c r="FY69" i="2"/>
  <c r="FZ69" i="2"/>
  <c r="GA69" i="2"/>
  <c r="GB69" i="2"/>
  <c r="GC69" i="2"/>
  <c r="GD69" i="2"/>
  <c r="GE69" i="2"/>
  <c r="GF69" i="2"/>
  <c r="GF81" i="2" s="1"/>
  <c r="GG69" i="2"/>
  <c r="GH69" i="2"/>
  <c r="GI69" i="2"/>
  <c r="GJ69" i="2"/>
  <c r="GK69" i="2"/>
  <c r="GL69" i="2"/>
  <c r="GM69" i="2"/>
  <c r="GN69" i="2"/>
  <c r="GO69" i="2"/>
  <c r="GP69" i="2"/>
  <c r="GQ69" i="2"/>
  <c r="GR69" i="2"/>
  <c r="GR81" i="2" s="1"/>
  <c r="GS69" i="2"/>
  <c r="GT69" i="2"/>
  <c r="GU69" i="2"/>
  <c r="GV69" i="2"/>
  <c r="GW69" i="2"/>
  <c r="GX69" i="2"/>
  <c r="GY69" i="2"/>
  <c r="GZ69" i="2"/>
  <c r="HA69" i="2"/>
  <c r="HB69" i="2"/>
  <c r="HC69" i="2"/>
  <c r="HD69" i="2"/>
  <c r="HD81" i="2" s="1"/>
  <c r="HE69" i="2"/>
  <c r="HF69" i="2"/>
  <c r="HG69" i="2"/>
  <c r="HH69" i="2"/>
  <c r="HI69" i="2"/>
  <c r="HJ69" i="2"/>
  <c r="HK69" i="2"/>
  <c r="HL69" i="2"/>
  <c r="HM69" i="2"/>
  <c r="HN69" i="2"/>
  <c r="HO69" i="2"/>
  <c r="HP69" i="2"/>
  <c r="HP81" i="2" s="1"/>
  <c r="HQ69" i="2"/>
  <c r="HR69" i="2"/>
  <c r="HS69" i="2"/>
  <c r="HT69" i="2"/>
  <c r="HU69" i="2"/>
  <c r="HV69" i="2"/>
  <c r="HW69" i="2"/>
  <c r="HX69" i="2"/>
  <c r="HY69" i="2"/>
  <c r="HZ69" i="2"/>
  <c r="IA69" i="2"/>
  <c r="IB69" i="2"/>
  <c r="IB81" i="2" s="1"/>
  <c r="IC69" i="2"/>
  <c r="ID69" i="2"/>
  <c r="IE69" i="2"/>
  <c r="IF69" i="2"/>
  <c r="IG69" i="2"/>
  <c r="IH69" i="2"/>
  <c r="II69" i="2"/>
  <c r="IJ69" i="2"/>
  <c r="IK69" i="2"/>
  <c r="IL69" i="2"/>
  <c r="IM69" i="2"/>
  <c r="IN69" i="2"/>
  <c r="IN81" i="2" s="1"/>
  <c r="IO69" i="2"/>
  <c r="IP69" i="2"/>
  <c r="IQ69" i="2"/>
  <c r="IR69" i="2"/>
  <c r="IS69" i="2"/>
  <c r="F75" i="2"/>
  <c r="G75" i="2"/>
  <c r="H75" i="2"/>
  <c r="I75" i="2"/>
  <c r="J75" i="2"/>
  <c r="J81" i="2" s="1"/>
  <c r="K75" i="2"/>
  <c r="L75" i="2"/>
  <c r="M75" i="2"/>
  <c r="N75" i="2"/>
  <c r="O75" i="2"/>
  <c r="P75" i="2"/>
  <c r="Q75" i="2"/>
  <c r="R75" i="2"/>
  <c r="S75" i="2"/>
  <c r="T75" i="2"/>
  <c r="U75" i="2"/>
  <c r="V75" i="2"/>
  <c r="W75" i="2"/>
  <c r="X75" i="2"/>
  <c r="Y75" i="2"/>
  <c r="Z75" i="2"/>
  <c r="AA75" i="2"/>
  <c r="AB75" i="2"/>
  <c r="AC75" i="2"/>
  <c r="AD75" i="2"/>
  <c r="AE75" i="2"/>
  <c r="AF75" i="2"/>
  <c r="AG75" i="2"/>
  <c r="AH75" i="2"/>
  <c r="AI75" i="2"/>
  <c r="AJ75" i="2"/>
  <c r="AK75" i="2"/>
  <c r="AL75" i="2"/>
  <c r="AM75" i="2"/>
  <c r="AN75" i="2"/>
  <c r="AO75" i="2"/>
  <c r="AP75" i="2"/>
  <c r="AQ75" i="2"/>
  <c r="AR75" i="2"/>
  <c r="AS75" i="2"/>
  <c r="AT75" i="2"/>
  <c r="AU75" i="2"/>
  <c r="AV75" i="2"/>
  <c r="AW75" i="2"/>
  <c r="AX75" i="2"/>
  <c r="AY75" i="2"/>
  <c r="AZ75" i="2"/>
  <c r="BA75" i="2"/>
  <c r="BB75" i="2"/>
  <c r="BC75" i="2"/>
  <c r="BD75" i="2"/>
  <c r="BE75" i="2"/>
  <c r="BF75" i="2"/>
  <c r="BF81" i="2" s="1"/>
  <c r="BG75" i="2"/>
  <c r="BH75" i="2"/>
  <c r="BI75" i="2"/>
  <c r="BJ75" i="2"/>
  <c r="BK75" i="2"/>
  <c r="BL75" i="2"/>
  <c r="BM75" i="2"/>
  <c r="BN75" i="2"/>
  <c r="BO75" i="2"/>
  <c r="BP75" i="2"/>
  <c r="BQ75" i="2"/>
  <c r="BR75" i="2"/>
  <c r="BS75" i="2"/>
  <c r="BT75" i="2"/>
  <c r="BU75" i="2"/>
  <c r="BV75" i="2"/>
  <c r="BW75" i="2"/>
  <c r="BX75" i="2"/>
  <c r="BY75" i="2"/>
  <c r="BZ75" i="2"/>
  <c r="CA75" i="2"/>
  <c r="CB75" i="2"/>
  <c r="CC75" i="2"/>
  <c r="CD75" i="2"/>
  <c r="CE75" i="2"/>
  <c r="CF75" i="2"/>
  <c r="CG75" i="2"/>
  <c r="CH75" i="2"/>
  <c r="CI75" i="2"/>
  <c r="CJ75" i="2"/>
  <c r="CK75" i="2"/>
  <c r="CL75" i="2"/>
  <c r="CM75" i="2"/>
  <c r="CN75" i="2"/>
  <c r="CO75" i="2"/>
  <c r="CP75" i="2"/>
  <c r="CQ75" i="2"/>
  <c r="CR75" i="2"/>
  <c r="CS75" i="2"/>
  <c r="CT75" i="2"/>
  <c r="CU75" i="2"/>
  <c r="CV75" i="2"/>
  <c r="CW75" i="2"/>
  <c r="CX75" i="2"/>
  <c r="CY75" i="2"/>
  <c r="CZ75" i="2"/>
  <c r="DA75" i="2"/>
  <c r="DB75" i="2"/>
  <c r="DC75" i="2"/>
  <c r="DD75" i="2"/>
  <c r="DE75" i="2"/>
  <c r="DF75" i="2"/>
  <c r="DG75" i="2"/>
  <c r="DH75" i="2"/>
  <c r="DI75" i="2"/>
  <c r="DJ75" i="2"/>
  <c r="DK75" i="2"/>
  <c r="DL75" i="2"/>
  <c r="DM75" i="2"/>
  <c r="DN75" i="2"/>
  <c r="DN81" i="2" s="1"/>
  <c r="DO75" i="2"/>
  <c r="DP75" i="2"/>
  <c r="DQ75" i="2"/>
  <c r="DR75" i="2"/>
  <c r="DS75" i="2"/>
  <c r="DT75" i="2"/>
  <c r="DU75" i="2"/>
  <c r="DV75" i="2"/>
  <c r="DW75" i="2"/>
  <c r="DX75" i="2"/>
  <c r="DY75" i="2"/>
  <c r="DZ75" i="2"/>
  <c r="EA75" i="2"/>
  <c r="EB75" i="2"/>
  <c r="EC75" i="2"/>
  <c r="ED75" i="2"/>
  <c r="EE75" i="2"/>
  <c r="EF75" i="2"/>
  <c r="EG75" i="2"/>
  <c r="EH75" i="2"/>
  <c r="EI75" i="2"/>
  <c r="EJ75" i="2"/>
  <c r="EK75" i="2"/>
  <c r="EL75" i="2"/>
  <c r="EL81" i="2" s="1"/>
  <c r="EM75" i="2"/>
  <c r="EN75" i="2"/>
  <c r="EO75" i="2"/>
  <c r="EP75" i="2"/>
  <c r="EQ75" i="2"/>
  <c r="ER75" i="2"/>
  <c r="ES75" i="2"/>
  <c r="ET75" i="2"/>
  <c r="EU75" i="2"/>
  <c r="EV75" i="2"/>
  <c r="EW75" i="2"/>
  <c r="EX75" i="2"/>
  <c r="EY75" i="2"/>
  <c r="EZ75" i="2"/>
  <c r="FA75" i="2"/>
  <c r="FB75" i="2"/>
  <c r="FC75" i="2"/>
  <c r="FD75" i="2"/>
  <c r="FE75" i="2"/>
  <c r="FF75" i="2"/>
  <c r="FG75" i="2"/>
  <c r="FH75" i="2"/>
  <c r="FI75" i="2"/>
  <c r="FJ75" i="2"/>
  <c r="FK75" i="2"/>
  <c r="FL75" i="2"/>
  <c r="FM75" i="2"/>
  <c r="FN75" i="2"/>
  <c r="FO75" i="2"/>
  <c r="FP75" i="2"/>
  <c r="FQ75" i="2"/>
  <c r="FR75" i="2"/>
  <c r="FS75" i="2"/>
  <c r="FT75" i="2"/>
  <c r="FU75" i="2"/>
  <c r="FV75" i="2"/>
  <c r="FW75" i="2"/>
  <c r="FX75" i="2"/>
  <c r="FY75" i="2"/>
  <c r="FZ75" i="2"/>
  <c r="GA75" i="2"/>
  <c r="GB75" i="2"/>
  <c r="GC75" i="2"/>
  <c r="GD75" i="2"/>
  <c r="GE75" i="2"/>
  <c r="GF75" i="2"/>
  <c r="GG75" i="2"/>
  <c r="GH75" i="2"/>
  <c r="GI75" i="2"/>
  <c r="GJ75" i="2"/>
  <c r="GK75" i="2"/>
  <c r="GL75" i="2"/>
  <c r="GM75" i="2"/>
  <c r="GN75" i="2"/>
  <c r="GO75" i="2"/>
  <c r="GP75" i="2"/>
  <c r="GQ75" i="2"/>
  <c r="GR75" i="2"/>
  <c r="GS75" i="2"/>
  <c r="GT75" i="2"/>
  <c r="GU75" i="2"/>
  <c r="GV75" i="2"/>
  <c r="GW75" i="2"/>
  <c r="GX75" i="2"/>
  <c r="GY75" i="2"/>
  <c r="GZ75" i="2"/>
  <c r="HA75" i="2"/>
  <c r="HB75" i="2"/>
  <c r="HC75" i="2"/>
  <c r="HD75" i="2"/>
  <c r="HE75" i="2"/>
  <c r="HF75" i="2"/>
  <c r="HG75" i="2"/>
  <c r="HH75" i="2"/>
  <c r="HI75" i="2"/>
  <c r="HJ75" i="2"/>
  <c r="HK75" i="2"/>
  <c r="HL75" i="2"/>
  <c r="HM75" i="2"/>
  <c r="HN75" i="2"/>
  <c r="HO75" i="2"/>
  <c r="HP75" i="2"/>
  <c r="HQ75" i="2"/>
  <c r="HR75" i="2"/>
  <c r="HS75" i="2"/>
  <c r="HT75" i="2"/>
  <c r="HU75" i="2"/>
  <c r="HV75" i="2"/>
  <c r="HV81" i="2" s="1"/>
  <c r="HW75" i="2"/>
  <c r="HX75" i="2"/>
  <c r="HY75" i="2"/>
  <c r="HZ75" i="2"/>
  <c r="IA75" i="2"/>
  <c r="IB75" i="2"/>
  <c r="IC75" i="2"/>
  <c r="ID75" i="2"/>
  <c r="ID81" i="2" s="1"/>
  <c r="IE75" i="2"/>
  <c r="IF75" i="2"/>
  <c r="IG75" i="2"/>
  <c r="IH75" i="2"/>
  <c r="II75" i="2"/>
  <c r="IJ75" i="2"/>
  <c r="IK75" i="2"/>
  <c r="IL75" i="2"/>
  <c r="IM75" i="2"/>
  <c r="IN75" i="2"/>
  <c r="IO75" i="2"/>
  <c r="IP75" i="2"/>
  <c r="IQ75" i="2"/>
  <c r="IR75" i="2"/>
  <c r="IS75" i="2"/>
  <c r="IL81" i="2"/>
  <c r="DX81" i="2" l="1"/>
  <c r="HF81" i="2"/>
  <c r="FJ81" i="2"/>
  <c r="Z81" i="2"/>
  <c r="FR81" i="2"/>
  <c r="GH81" i="2"/>
  <c r="HN81" i="2"/>
  <c r="GP81" i="2"/>
  <c r="DV81" i="2"/>
  <c r="CL81" i="2"/>
  <c r="GX81" i="2"/>
  <c r="BV81" i="2"/>
  <c r="DF81" i="2"/>
  <c r="GO81" i="2"/>
  <c r="IP81" i="2"/>
  <c r="HR81" i="2"/>
  <c r="GT81" i="2"/>
  <c r="FV81" i="2"/>
  <c r="EX81" i="2"/>
  <c r="DZ81" i="2"/>
  <c r="DB81" i="2"/>
  <c r="CP81" i="2"/>
  <c r="CD81" i="2"/>
  <c r="BR81" i="2"/>
  <c r="AT81" i="2"/>
  <c r="AH81" i="2"/>
  <c r="V81" i="2"/>
  <c r="IS81" i="2"/>
  <c r="IG81" i="2"/>
  <c r="HU81" i="2"/>
  <c r="HI81" i="2"/>
  <c r="GW81" i="2"/>
  <c r="GK81" i="2"/>
  <c r="FY81" i="2"/>
  <c r="FM81" i="2"/>
  <c r="FA81" i="2"/>
  <c r="EO81" i="2"/>
  <c r="EC81" i="2"/>
  <c r="DQ81" i="2"/>
  <c r="DE81" i="2"/>
  <c r="CS81" i="2"/>
  <c r="CG81" i="2"/>
  <c r="BU81" i="2"/>
  <c r="BI81" i="2"/>
  <c r="AW81" i="2"/>
  <c r="AK81" i="2"/>
  <c r="Y81" i="2"/>
  <c r="M81" i="2"/>
  <c r="IJ81" i="2"/>
  <c r="HL81" i="2"/>
  <c r="GZ81" i="2"/>
  <c r="GN81" i="2"/>
  <c r="GB81" i="2"/>
  <c r="FP81" i="2"/>
  <c r="FD81" i="2"/>
  <c r="ER81" i="2"/>
  <c r="EF81" i="2"/>
  <c r="DT81" i="2"/>
  <c r="DH81" i="2"/>
  <c r="CV81" i="2"/>
  <c r="CJ81" i="2"/>
  <c r="BX81" i="2"/>
  <c r="BL81" i="2"/>
  <c r="AZ81" i="2"/>
  <c r="AN81" i="2"/>
  <c r="AB81" i="2"/>
  <c r="P81" i="2"/>
  <c r="HX81" i="2"/>
  <c r="HZ81" i="2"/>
  <c r="HB81" i="2"/>
  <c r="GD81" i="2"/>
  <c r="FF81" i="2"/>
  <c r="EH81" i="2"/>
  <c r="DJ81" i="2"/>
  <c r="BZ81" i="2"/>
  <c r="BN81" i="2"/>
  <c r="BB81" i="2"/>
  <c r="AD81" i="2"/>
  <c r="R81" i="2"/>
  <c r="IO81" i="2"/>
  <c r="IC81" i="2"/>
  <c r="HQ81" i="2"/>
  <c r="HE81" i="2"/>
  <c r="GS81" i="2"/>
  <c r="GG81" i="2"/>
  <c r="FU81" i="2"/>
  <c r="FI81" i="2"/>
  <c r="EW81" i="2"/>
  <c r="EK81" i="2"/>
  <c r="DY81" i="2"/>
  <c r="DM81" i="2"/>
  <c r="DA81" i="2"/>
  <c r="CO81" i="2"/>
  <c r="CC81" i="2"/>
  <c r="BQ81" i="2"/>
  <c r="BE81" i="2"/>
  <c r="AS81" i="2"/>
  <c r="AG81" i="2"/>
  <c r="U81" i="2"/>
  <c r="I81" i="2"/>
  <c r="IR81" i="2"/>
  <c r="HT81" i="2"/>
  <c r="GV81" i="2"/>
  <c r="FX81" i="2"/>
  <c r="FL81" i="2"/>
  <c r="EN81" i="2"/>
  <c r="EB81" i="2"/>
  <c r="DP81" i="2"/>
  <c r="DD81" i="2"/>
  <c r="CR81" i="2"/>
  <c r="CF81" i="2"/>
  <c r="BT81" i="2"/>
  <c r="BH81" i="2"/>
  <c r="AV81" i="2"/>
  <c r="AJ81" i="2"/>
  <c r="X81" i="2"/>
  <c r="L81" i="2"/>
  <c r="IF81" i="2"/>
  <c r="HH81" i="2"/>
  <c r="GJ81" i="2"/>
  <c r="EZ81" i="2"/>
  <c r="IH81" i="2"/>
  <c r="HJ81" i="2"/>
  <c r="GL81" i="2"/>
  <c r="FN81" i="2"/>
  <c r="EP81" i="2"/>
  <c r="DR81" i="2"/>
  <c r="CT81" i="2"/>
  <c r="CH81" i="2"/>
  <c r="BJ81" i="2"/>
  <c r="AX81" i="2"/>
  <c r="AL81" i="2"/>
  <c r="N81" i="2"/>
  <c r="F81" i="2"/>
  <c r="IM81" i="2"/>
  <c r="IE81" i="2"/>
  <c r="HW81" i="2"/>
  <c r="HO81" i="2"/>
  <c r="HG81" i="2"/>
  <c r="GU81" i="2"/>
  <c r="GM81" i="2"/>
  <c r="GE81" i="2"/>
  <c r="FW81" i="2"/>
  <c r="FO81" i="2"/>
  <c r="FG81" i="2"/>
  <c r="EY81" i="2"/>
  <c r="EQ81" i="2"/>
  <c r="EI81" i="2"/>
  <c r="EA81" i="2"/>
  <c r="DS81" i="2"/>
  <c r="DK81" i="2"/>
  <c r="DC81" i="2"/>
  <c r="CU81" i="2"/>
  <c r="CI81" i="2"/>
  <c r="CA81" i="2"/>
  <c r="BS81" i="2"/>
  <c r="BG81" i="2"/>
  <c r="AY81" i="2"/>
  <c r="AQ81" i="2"/>
  <c r="AI81" i="2"/>
  <c r="AA81" i="2"/>
  <c r="S81" i="2"/>
  <c r="K81" i="2"/>
  <c r="IQ81" i="2"/>
  <c r="II81" i="2"/>
  <c r="IA81" i="2"/>
  <c r="HS81" i="2"/>
  <c r="HK81" i="2"/>
  <c r="HC81" i="2"/>
  <c r="GY81" i="2"/>
  <c r="GQ81" i="2"/>
  <c r="GI81" i="2"/>
  <c r="GA81" i="2"/>
  <c r="FS81" i="2"/>
  <c r="FK81" i="2"/>
  <c r="FC81" i="2"/>
  <c r="EU81" i="2"/>
  <c r="EM81" i="2"/>
  <c r="EE81" i="2"/>
  <c r="DW81" i="2"/>
  <c r="DO81" i="2"/>
  <c r="DG81" i="2"/>
  <c r="CY81" i="2"/>
  <c r="CQ81" i="2"/>
  <c r="CM81" i="2"/>
  <c r="CE81" i="2"/>
  <c r="BW81" i="2"/>
  <c r="BO81" i="2"/>
  <c r="BK81" i="2"/>
  <c r="BC81" i="2"/>
  <c r="AU81" i="2"/>
  <c r="AM81" i="2"/>
  <c r="AE81" i="2"/>
  <c r="W81" i="2"/>
  <c r="O81" i="2"/>
  <c r="G81" i="2"/>
  <c r="D45" i="2"/>
  <c r="C49" i="3" l="1"/>
  <c r="M53" i="3"/>
  <c r="M62" i="3"/>
  <c r="M70" i="3"/>
  <c r="M71" i="3"/>
  <c r="M79" i="3"/>
  <c r="M86" i="3"/>
  <c r="O88" i="3"/>
  <c r="K90" i="3"/>
  <c r="O90" i="3"/>
  <c r="K53" i="3"/>
  <c r="D75" i="2"/>
  <c r="D69" i="2"/>
  <c r="O52" i="3" s="1"/>
  <c r="D63" i="2"/>
  <c r="N56" i="3" s="1"/>
  <c r="D57" i="2"/>
  <c r="M51" i="3" s="1"/>
  <c r="D51" i="2"/>
  <c r="L51" i="3" s="1"/>
  <c r="G50" i="3"/>
  <c r="H50" i="3"/>
  <c r="I50" i="3"/>
  <c r="J50" i="3"/>
  <c r="G51" i="3"/>
  <c r="H51" i="3"/>
  <c r="I51" i="3"/>
  <c r="J51" i="3"/>
  <c r="G52" i="3"/>
  <c r="H52" i="3"/>
  <c r="I52" i="3"/>
  <c r="J52" i="3"/>
  <c r="G53" i="3"/>
  <c r="H53" i="3"/>
  <c r="I53" i="3"/>
  <c r="J53" i="3"/>
  <c r="G54" i="3"/>
  <c r="H54" i="3"/>
  <c r="I54" i="3"/>
  <c r="J54" i="3"/>
  <c r="G55" i="3"/>
  <c r="H55" i="3"/>
  <c r="I55" i="3"/>
  <c r="J55" i="3"/>
  <c r="G56" i="3"/>
  <c r="H56" i="3"/>
  <c r="I56" i="3"/>
  <c r="J56" i="3"/>
  <c r="G57" i="3"/>
  <c r="H57" i="3"/>
  <c r="I57" i="3"/>
  <c r="J57" i="3"/>
  <c r="G58" i="3"/>
  <c r="H58" i="3"/>
  <c r="I58" i="3"/>
  <c r="J58" i="3"/>
  <c r="G61" i="3"/>
  <c r="H61" i="3"/>
  <c r="I61" i="3"/>
  <c r="J61" i="3"/>
  <c r="G62" i="3"/>
  <c r="H62" i="3"/>
  <c r="I62" i="3"/>
  <c r="J62" i="3"/>
  <c r="G63" i="3"/>
  <c r="H63" i="3"/>
  <c r="I63" i="3"/>
  <c r="J63" i="3"/>
  <c r="G64" i="3"/>
  <c r="H64" i="3"/>
  <c r="I64" i="3"/>
  <c r="J64" i="3"/>
  <c r="G65" i="3"/>
  <c r="H65" i="3"/>
  <c r="I65" i="3"/>
  <c r="J65" i="3"/>
  <c r="G66" i="3"/>
  <c r="H66" i="3"/>
  <c r="I66" i="3"/>
  <c r="J66" i="3"/>
  <c r="G67" i="3"/>
  <c r="H67" i="3"/>
  <c r="I67" i="3"/>
  <c r="J67" i="3"/>
  <c r="G68" i="3"/>
  <c r="H68" i="3"/>
  <c r="I68" i="3"/>
  <c r="J68" i="3"/>
  <c r="G69" i="3"/>
  <c r="H69" i="3"/>
  <c r="I69" i="3"/>
  <c r="J69" i="3"/>
  <c r="G70" i="3"/>
  <c r="H70" i="3"/>
  <c r="I70" i="3"/>
  <c r="J70" i="3"/>
  <c r="G71" i="3"/>
  <c r="H71" i="3"/>
  <c r="I71" i="3"/>
  <c r="J71" i="3"/>
  <c r="G72" i="3"/>
  <c r="H72" i="3"/>
  <c r="I72" i="3"/>
  <c r="J72" i="3"/>
  <c r="G73" i="3"/>
  <c r="H73" i="3"/>
  <c r="I73" i="3"/>
  <c r="J73" i="3"/>
  <c r="G74" i="3"/>
  <c r="H74" i="3"/>
  <c r="I74" i="3"/>
  <c r="J74" i="3"/>
  <c r="G75" i="3"/>
  <c r="H75" i="3"/>
  <c r="I75" i="3"/>
  <c r="J75" i="3"/>
  <c r="G76" i="3"/>
  <c r="H76" i="3"/>
  <c r="I76" i="3"/>
  <c r="J76" i="3"/>
  <c r="G77" i="3"/>
  <c r="H77" i="3"/>
  <c r="I77" i="3"/>
  <c r="J77" i="3"/>
  <c r="G78" i="3"/>
  <c r="H78" i="3"/>
  <c r="I78" i="3"/>
  <c r="J78" i="3"/>
  <c r="G79" i="3"/>
  <c r="H79" i="3"/>
  <c r="I79" i="3"/>
  <c r="J79" i="3"/>
  <c r="G80" i="3"/>
  <c r="H80" i="3"/>
  <c r="I80" i="3"/>
  <c r="J80" i="3"/>
  <c r="G81" i="3"/>
  <c r="H81" i="3"/>
  <c r="I81" i="3"/>
  <c r="J81" i="3"/>
  <c r="G82" i="3"/>
  <c r="H82" i="3"/>
  <c r="I82" i="3"/>
  <c r="J82" i="3"/>
  <c r="G83" i="3"/>
  <c r="H83" i="3"/>
  <c r="I83" i="3"/>
  <c r="J83" i="3"/>
  <c r="G84" i="3"/>
  <c r="H84" i="3"/>
  <c r="I84" i="3"/>
  <c r="J84" i="3"/>
  <c r="G85" i="3"/>
  <c r="H85" i="3"/>
  <c r="I85" i="3"/>
  <c r="J85" i="3"/>
  <c r="G86" i="3"/>
  <c r="H86" i="3"/>
  <c r="I86" i="3"/>
  <c r="J86" i="3"/>
  <c r="G87" i="3"/>
  <c r="H87" i="3"/>
  <c r="I87" i="3"/>
  <c r="J87" i="3"/>
  <c r="G88" i="3"/>
  <c r="H88" i="3"/>
  <c r="I88" i="3"/>
  <c r="J88" i="3"/>
  <c r="G89" i="3"/>
  <c r="H89" i="3"/>
  <c r="I89" i="3"/>
  <c r="J89" i="3"/>
  <c r="G90" i="3"/>
  <c r="H90" i="3"/>
  <c r="I90" i="3"/>
  <c r="J90" i="3"/>
  <c r="J49" i="3"/>
  <c r="I49" i="3"/>
  <c r="H49" i="3"/>
  <c r="G49" i="3"/>
  <c r="D50" i="3"/>
  <c r="E50" i="3"/>
  <c r="F50" i="3"/>
  <c r="D51" i="3"/>
  <c r="E51" i="3"/>
  <c r="F51" i="3"/>
  <c r="D52" i="3"/>
  <c r="E52" i="3"/>
  <c r="F52" i="3"/>
  <c r="D53" i="3"/>
  <c r="E53" i="3"/>
  <c r="F53" i="3"/>
  <c r="D54" i="3"/>
  <c r="E54" i="3"/>
  <c r="F54" i="3"/>
  <c r="D55" i="3"/>
  <c r="E55" i="3"/>
  <c r="F55" i="3"/>
  <c r="D56" i="3"/>
  <c r="E56" i="3"/>
  <c r="F56" i="3"/>
  <c r="D57" i="3"/>
  <c r="E57" i="3"/>
  <c r="F57" i="3"/>
  <c r="D58" i="3"/>
  <c r="E58" i="3"/>
  <c r="F58" i="3"/>
  <c r="D61" i="3"/>
  <c r="E61" i="3"/>
  <c r="F61" i="3"/>
  <c r="D62" i="3"/>
  <c r="E62" i="3"/>
  <c r="F62" i="3"/>
  <c r="D63" i="3"/>
  <c r="E63" i="3"/>
  <c r="F63" i="3"/>
  <c r="D64" i="3"/>
  <c r="E64" i="3"/>
  <c r="F64" i="3"/>
  <c r="D65" i="3"/>
  <c r="E65" i="3"/>
  <c r="F65" i="3"/>
  <c r="D66" i="3"/>
  <c r="E66" i="3"/>
  <c r="F66" i="3"/>
  <c r="D67" i="3"/>
  <c r="E67" i="3"/>
  <c r="F67" i="3"/>
  <c r="D68" i="3"/>
  <c r="E68" i="3"/>
  <c r="F68" i="3"/>
  <c r="D69" i="3"/>
  <c r="E69" i="3"/>
  <c r="F69" i="3"/>
  <c r="D70" i="3"/>
  <c r="E70" i="3"/>
  <c r="F70" i="3"/>
  <c r="D71" i="3"/>
  <c r="E71" i="3"/>
  <c r="F71" i="3"/>
  <c r="D72" i="3"/>
  <c r="E72" i="3"/>
  <c r="F72" i="3"/>
  <c r="D73" i="3"/>
  <c r="E73" i="3"/>
  <c r="F73" i="3"/>
  <c r="D74" i="3"/>
  <c r="E74" i="3"/>
  <c r="F74" i="3"/>
  <c r="D75" i="3"/>
  <c r="E75" i="3"/>
  <c r="F75" i="3"/>
  <c r="D76" i="3"/>
  <c r="E76" i="3"/>
  <c r="F76" i="3"/>
  <c r="D77" i="3"/>
  <c r="E77" i="3"/>
  <c r="F77" i="3"/>
  <c r="D78" i="3"/>
  <c r="E78" i="3"/>
  <c r="F78" i="3"/>
  <c r="D79" i="3"/>
  <c r="E79" i="3"/>
  <c r="F79" i="3"/>
  <c r="D80" i="3"/>
  <c r="E80" i="3"/>
  <c r="F80" i="3"/>
  <c r="D81" i="3"/>
  <c r="E81" i="3"/>
  <c r="F81" i="3"/>
  <c r="D82" i="3"/>
  <c r="E82" i="3"/>
  <c r="F82" i="3"/>
  <c r="D83" i="3"/>
  <c r="E83" i="3"/>
  <c r="F83" i="3"/>
  <c r="D84" i="3"/>
  <c r="E84" i="3"/>
  <c r="F84" i="3"/>
  <c r="D85" i="3"/>
  <c r="E85" i="3"/>
  <c r="F85" i="3"/>
  <c r="D86" i="3"/>
  <c r="E86" i="3"/>
  <c r="F86" i="3"/>
  <c r="D87" i="3"/>
  <c r="E87" i="3"/>
  <c r="F87" i="3"/>
  <c r="D88" i="3"/>
  <c r="E88" i="3"/>
  <c r="F88" i="3"/>
  <c r="D89" i="3"/>
  <c r="E89" i="3"/>
  <c r="F89" i="3"/>
  <c r="D90" i="3"/>
  <c r="E90" i="3"/>
  <c r="F90" i="3"/>
  <c r="F49" i="3"/>
  <c r="D49" i="3"/>
  <c r="E49" i="3"/>
  <c r="H33" i="3"/>
  <c r="H32" i="3"/>
  <c r="H31" i="3"/>
  <c r="H30" i="3"/>
  <c r="N49" i="3" l="1"/>
  <c r="M74" i="3"/>
  <c r="L89" i="3"/>
  <c r="M67" i="3"/>
  <c r="M66" i="3"/>
  <c r="M87" i="3"/>
  <c r="M63" i="3"/>
  <c r="M83" i="3"/>
  <c r="M57" i="3"/>
  <c r="M82" i="3"/>
  <c r="M56" i="3"/>
  <c r="N65" i="3"/>
  <c r="L49" i="3"/>
  <c r="M78" i="3"/>
  <c r="M52" i="3"/>
  <c r="M75" i="3"/>
  <c r="O80" i="3"/>
  <c r="O64" i="3"/>
  <c r="O87" i="3"/>
  <c r="O82" i="3"/>
  <c r="O77" i="3"/>
  <c r="O71" i="3"/>
  <c r="O69" i="3"/>
  <c r="O66" i="3"/>
  <c r="O63" i="3"/>
  <c r="O61" i="3"/>
  <c r="O56" i="3"/>
  <c r="O53" i="3"/>
  <c r="O51" i="3"/>
  <c r="O72" i="3"/>
  <c r="O54" i="3"/>
  <c r="O85" i="3"/>
  <c r="O79" i="3"/>
  <c r="O74" i="3"/>
  <c r="O49" i="3"/>
  <c r="O89" i="3"/>
  <c r="O84" i="3"/>
  <c r="O76" i="3"/>
  <c r="O68" i="3"/>
  <c r="O58" i="3"/>
  <c r="O50" i="3"/>
  <c r="O86" i="3"/>
  <c r="O83" i="3"/>
  <c r="O81" i="3"/>
  <c r="O78" i="3"/>
  <c r="O75" i="3"/>
  <c r="O73" i="3"/>
  <c r="O70" i="3"/>
  <c r="O67" i="3"/>
  <c r="O65" i="3"/>
  <c r="O62" i="3"/>
  <c r="O57" i="3"/>
  <c r="O55" i="3"/>
  <c r="N85" i="3"/>
  <c r="N80" i="3"/>
  <c r="N75" i="3"/>
  <c r="N69" i="3"/>
  <c r="N67" i="3"/>
  <c r="N64" i="3"/>
  <c r="N61" i="3"/>
  <c r="N57" i="3"/>
  <c r="N54" i="3"/>
  <c r="N51" i="3"/>
  <c r="N88" i="3"/>
  <c r="N83" i="3"/>
  <c r="N77" i="3"/>
  <c r="N72" i="3"/>
  <c r="N89" i="3"/>
  <c r="N86" i="3"/>
  <c r="N78" i="3"/>
  <c r="N70" i="3"/>
  <c r="N62" i="3"/>
  <c r="N52" i="3"/>
  <c r="N90" i="3"/>
  <c r="N84" i="3"/>
  <c r="N79" i="3"/>
  <c r="N73" i="3"/>
  <c r="N68" i="3"/>
  <c r="N63" i="3"/>
  <c r="N58" i="3"/>
  <c r="N55" i="3"/>
  <c r="N53" i="3"/>
  <c r="N50" i="3"/>
  <c r="N87" i="3"/>
  <c r="N81" i="3"/>
  <c r="N76" i="3"/>
  <c r="N71" i="3"/>
  <c r="N82" i="3"/>
  <c r="N74" i="3"/>
  <c r="N66" i="3"/>
  <c r="M49" i="3"/>
  <c r="M90" i="3"/>
  <c r="M89" i="3"/>
  <c r="M88" i="3"/>
  <c r="M84" i="3"/>
  <c r="M80" i="3"/>
  <c r="M76" i="3"/>
  <c r="M72" i="3"/>
  <c r="M68" i="3"/>
  <c r="M64" i="3"/>
  <c r="M58" i="3"/>
  <c r="M54" i="3"/>
  <c r="M50" i="3"/>
  <c r="M85" i="3"/>
  <c r="M81" i="3"/>
  <c r="M77" i="3"/>
  <c r="M73" i="3"/>
  <c r="M69" i="3"/>
  <c r="M65" i="3"/>
  <c r="M61" i="3"/>
  <c r="M55" i="3"/>
  <c r="L86" i="3"/>
  <c r="L83" i="3"/>
  <c r="L80" i="3"/>
  <c r="L77" i="3"/>
  <c r="L74" i="3"/>
  <c r="L72" i="3"/>
  <c r="L69" i="3"/>
  <c r="L66" i="3"/>
  <c r="L63" i="3"/>
  <c r="L58" i="3"/>
  <c r="L55" i="3"/>
  <c r="L90" i="3"/>
  <c r="L88" i="3"/>
  <c r="L85" i="3"/>
  <c r="L82" i="3"/>
  <c r="L79" i="3"/>
  <c r="L76" i="3"/>
  <c r="L71" i="3"/>
  <c r="L68" i="3"/>
  <c r="L65" i="3"/>
  <c r="L62" i="3"/>
  <c r="L57" i="3"/>
  <c r="L54" i="3"/>
  <c r="L52" i="3"/>
  <c r="L50" i="3"/>
  <c r="L87" i="3"/>
  <c r="L84" i="3"/>
  <c r="L81" i="3"/>
  <c r="L78" i="3"/>
  <c r="L75" i="3"/>
  <c r="L73" i="3"/>
  <c r="L70" i="3"/>
  <c r="L67" i="3"/>
  <c r="L64" i="3"/>
  <c r="L61" i="3"/>
  <c r="L56" i="3"/>
  <c r="L53" i="3"/>
  <c r="K78" i="3"/>
  <c r="K66" i="3"/>
  <c r="K56" i="3"/>
  <c r="K89" i="3"/>
  <c r="K85" i="3"/>
  <c r="K81" i="3"/>
  <c r="K77" i="3"/>
  <c r="K73" i="3"/>
  <c r="K69" i="3"/>
  <c r="K65" i="3"/>
  <c r="K61" i="3"/>
  <c r="K55" i="3"/>
  <c r="K51" i="3"/>
  <c r="K82" i="3"/>
  <c r="K70" i="3"/>
  <c r="K52" i="3"/>
  <c r="K88" i="3"/>
  <c r="K84" i="3"/>
  <c r="K80" i="3"/>
  <c r="K76" i="3"/>
  <c r="K72" i="3"/>
  <c r="K68" i="3"/>
  <c r="K64" i="3"/>
  <c r="K58" i="3"/>
  <c r="K54" i="3"/>
  <c r="K50" i="3"/>
  <c r="K86" i="3"/>
  <c r="K74" i="3"/>
  <c r="K62" i="3"/>
  <c r="K49" i="3"/>
  <c r="K87" i="3"/>
  <c r="K83" i="3"/>
  <c r="K79" i="3"/>
  <c r="K75" i="3"/>
  <c r="K71" i="3"/>
  <c r="K67" i="3"/>
  <c r="K63" i="3"/>
  <c r="K57" i="3"/>
  <c r="D81" i="2"/>
  <c r="J43" i="3"/>
  <c r="H43" i="3"/>
  <c r="F43" i="3"/>
  <c r="D43" i="3"/>
  <c r="J42" i="3"/>
  <c r="H42" i="3"/>
  <c r="F42" i="3"/>
  <c r="D42" i="3"/>
  <c r="J41" i="3"/>
  <c r="H41" i="3"/>
  <c r="F41" i="3"/>
  <c r="D41" i="3"/>
  <c r="J40" i="3"/>
  <c r="H40" i="3"/>
  <c r="F40" i="3"/>
  <c r="D40" i="3"/>
  <c r="J39" i="3"/>
  <c r="H39" i="3"/>
  <c r="F39" i="3"/>
  <c r="D39" i="3"/>
  <c r="J38" i="3"/>
  <c r="H38" i="3"/>
  <c r="F38" i="3"/>
  <c r="D38" i="3"/>
  <c r="C72" i="3"/>
  <c r="C73" i="3"/>
  <c r="C74" i="3"/>
  <c r="C75" i="3"/>
  <c r="C76" i="3"/>
  <c r="C77" i="3"/>
  <c r="C78" i="3"/>
  <c r="C79" i="3"/>
  <c r="C80" i="3"/>
  <c r="J44" i="3" l="1"/>
  <c r="H44" i="3"/>
  <c r="F44" i="3"/>
  <c r="L38" i="3"/>
  <c r="D44" i="3"/>
  <c r="L39" i="3"/>
  <c r="L40" i="3"/>
  <c r="L41" i="3"/>
  <c r="L42" i="3"/>
  <c r="L43" i="3"/>
  <c r="M145" i="3"/>
  <c r="L44" i="3" l="1"/>
  <c r="E24" i="1"/>
  <c r="F24" i="1"/>
  <c r="G24" i="1"/>
  <c r="H24" i="1"/>
  <c r="I24" i="1"/>
  <c r="J24" i="1"/>
  <c r="K24" i="1"/>
  <c r="L24" i="1"/>
  <c r="M24" i="1"/>
  <c r="N24" i="1"/>
  <c r="O24" i="1"/>
  <c r="P24" i="1"/>
  <c r="Q24" i="1"/>
  <c r="R24" i="1"/>
  <c r="S24" i="1"/>
  <c r="T24" i="1"/>
  <c r="U24" i="1"/>
  <c r="V24" i="1"/>
  <c r="W24" i="1"/>
  <c r="X24" i="1"/>
  <c r="Y24" i="1"/>
  <c r="Z24" i="1"/>
  <c r="AA24" i="1"/>
  <c r="AB24" i="1"/>
  <c r="AC24" i="1"/>
  <c r="AD24" i="1"/>
  <c r="AE24" i="1"/>
  <c r="AF24" i="1"/>
  <c r="AG24" i="1"/>
  <c r="AH24" i="1"/>
  <c r="AI24" i="1"/>
  <c r="AJ24" i="1"/>
  <c r="AK24" i="1"/>
  <c r="AL24" i="1"/>
  <c r="AM24" i="1"/>
  <c r="AN24" i="1"/>
  <c r="AO24" i="1"/>
  <c r="AP24" i="1"/>
  <c r="AQ24" i="1"/>
  <c r="AR24" i="1"/>
  <c r="AS24" i="1"/>
  <c r="AT24" i="1"/>
  <c r="AU24" i="1"/>
  <c r="AV24" i="1"/>
  <c r="AW24" i="1"/>
  <c r="AX24" i="1"/>
  <c r="AY24" i="1"/>
  <c r="AZ24" i="1"/>
  <c r="BA24" i="1"/>
  <c r="BB24" i="1"/>
  <c r="BC24" i="1"/>
  <c r="BD24" i="1"/>
  <c r="BE24" i="1"/>
  <c r="BF24" i="1"/>
  <c r="BG24" i="1"/>
  <c r="BH24" i="1"/>
  <c r="BI24" i="1"/>
  <c r="BJ24" i="1"/>
  <c r="BK24" i="1"/>
  <c r="BL24" i="1"/>
  <c r="BM24" i="1"/>
  <c r="BN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CN24" i="1"/>
  <c r="CO24" i="1"/>
  <c r="CP24" i="1"/>
  <c r="CQ24" i="1"/>
  <c r="CR24" i="1"/>
  <c r="CS24" i="1"/>
  <c r="CT24" i="1"/>
  <c r="CU24" i="1"/>
  <c r="CV24" i="1"/>
  <c r="CW24" i="1"/>
  <c r="CX24" i="1"/>
  <c r="CY24" i="1"/>
  <c r="CZ24" i="1"/>
  <c r="DA24" i="1"/>
  <c r="DB24" i="1"/>
  <c r="DC24" i="1"/>
  <c r="DD24" i="1"/>
  <c r="DE24" i="1"/>
  <c r="DF24" i="1"/>
  <c r="DG24" i="1"/>
  <c r="DH24" i="1"/>
  <c r="DI24" i="1"/>
  <c r="DJ24" i="1"/>
  <c r="DK24" i="1"/>
  <c r="DL24" i="1"/>
  <c r="DM24" i="1"/>
  <c r="DN24" i="1"/>
  <c r="DO24" i="1"/>
  <c r="DP24" i="1"/>
  <c r="DQ24" i="1"/>
  <c r="DR24" i="1"/>
  <c r="DS24" i="1"/>
  <c r="DT24" i="1"/>
  <c r="DU24" i="1"/>
  <c r="DV24" i="1"/>
  <c r="DW24" i="1"/>
  <c r="DX24" i="1"/>
  <c r="DY24" i="1"/>
  <c r="DZ24" i="1"/>
  <c r="EA24" i="1"/>
  <c r="EB24" i="1"/>
  <c r="EC24" i="1"/>
  <c r="ED24" i="1"/>
  <c r="EE24" i="1"/>
  <c r="EF24" i="1"/>
  <c r="EG24" i="1"/>
  <c r="EH24" i="1"/>
  <c r="EI24" i="1"/>
  <c r="EJ24" i="1"/>
  <c r="EK24" i="1"/>
  <c r="EL24" i="1"/>
  <c r="EM24" i="1"/>
  <c r="EN24" i="1"/>
  <c r="EO24" i="1"/>
  <c r="EP24" i="1"/>
  <c r="EQ24" i="1"/>
  <c r="ER24" i="1"/>
  <c r="ES24" i="1"/>
  <c r="ET24" i="1"/>
  <c r="EU24" i="1"/>
  <c r="EV24" i="1"/>
  <c r="EW24" i="1"/>
  <c r="EX24" i="1"/>
  <c r="EY24" i="1"/>
  <c r="EZ24" i="1"/>
  <c r="FA24" i="1"/>
  <c r="FB24" i="1"/>
  <c r="FC24" i="1"/>
  <c r="FD24" i="1"/>
  <c r="FE24" i="1"/>
  <c r="FF24" i="1"/>
  <c r="FG24" i="1"/>
  <c r="FH24" i="1"/>
  <c r="FI24" i="1"/>
  <c r="FJ24" i="1"/>
  <c r="FK24" i="1"/>
  <c r="FL24" i="1"/>
  <c r="FM24" i="1"/>
  <c r="FN24" i="1"/>
  <c r="FO24" i="1"/>
  <c r="FP24" i="1"/>
  <c r="FQ24" i="1"/>
  <c r="FR24" i="1"/>
  <c r="FS24" i="1"/>
  <c r="FT24" i="1"/>
  <c r="FU24" i="1"/>
  <c r="FV24" i="1"/>
  <c r="FW24" i="1"/>
  <c r="FX24" i="1"/>
  <c r="FY24" i="1"/>
  <c r="FZ24" i="1"/>
  <c r="GA24" i="1"/>
  <c r="GB24" i="1"/>
  <c r="GC24" i="1"/>
  <c r="GD24" i="1"/>
  <c r="GE24" i="1"/>
  <c r="GF24" i="1"/>
  <c r="GG24" i="1"/>
  <c r="GH24" i="1"/>
  <c r="GI24" i="1"/>
  <c r="GJ24" i="1"/>
  <c r="GK24" i="1"/>
  <c r="GL24" i="1"/>
  <c r="GM24" i="1"/>
  <c r="GN24" i="1"/>
  <c r="GO24" i="1"/>
  <c r="GP24" i="1"/>
  <c r="GQ24" i="1"/>
  <c r="GR24" i="1"/>
  <c r="GS24" i="1"/>
  <c r="GT24" i="1"/>
  <c r="GU24" i="1"/>
  <c r="GV24" i="1"/>
  <c r="GW24" i="1"/>
  <c r="GX24" i="1"/>
  <c r="GY24" i="1"/>
  <c r="GZ24" i="1"/>
  <c r="HA24" i="1"/>
  <c r="HB24" i="1"/>
  <c r="HC24" i="1"/>
  <c r="HD24" i="1"/>
  <c r="HE24" i="1"/>
  <c r="HF24" i="1"/>
  <c r="HG24" i="1"/>
  <c r="HH24" i="1"/>
  <c r="HI24" i="1"/>
  <c r="HJ24" i="1"/>
  <c r="HK24" i="1"/>
  <c r="HL24" i="1"/>
  <c r="HM24" i="1"/>
  <c r="HN24" i="1"/>
  <c r="HO24" i="1"/>
  <c r="HP24" i="1"/>
  <c r="HQ24" i="1"/>
  <c r="HR24" i="1"/>
  <c r="HS24" i="1"/>
  <c r="HT24" i="1"/>
  <c r="HU24" i="1"/>
  <c r="HV24" i="1"/>
  <c r="HW24" i="1"/>
  <c r="HX24" i="1"/>
  <c r="HY24" i="1"/>
  <c r="HZ24" i="1"/>
  <c r="IA24" i="1"/>
  <c r="IB24" i="1"/>
  <c r="IC24" i="1"/>
  <c r="ID24" i="1"/>
  <c r="IE24" i="1"/>
  <c r="IF24" i="1"/>
  <c r="IG24" i="1"/>
  <c r="IH24" i="1"/>
  <c r="II24" i="1"/>
  <c r="IJ24" i="1"/>
  <c r="IK24" i="1"/>
  <c r="IL24" i="1"/>
  <c r="IM24" i="1"/>
  <c r="IN24" i="1"/>
  <c r="IO24" i="1"/>
  <c r="IP24" i="1"/>
  <c r="IQ24" i="1"/>
  <c r="IR24" i="1"/>
  <c r="IS24" i="1"/>
  <c r="IT24" i="1"/>
  <c r="IU24" i="1"/>
  <c r="IV24" i="1"/>
  <c r="IW24" i="1"/>
  <c r="IX24" i="1"/>
  <c r="IY24" i="1"/>
  <c r="IZ24" i="1"/>
  <c r="JA24" i="1"/>
  <c r="JB24" i="1"/>
  <c r="JC24" i="1"/>
  <c r="JD24" i="1"/>
  <c r="JE24" i="1"/>
  <c r="JF24" i="1"/>
  <c r="JG24" i="1"/>
  <c r="JH24" i="1"/>
  <c r="JI24" i="1"/>
  <c r="JJ24" i="1"/>
  <c r="JK24" i="1"/>
  <c r="JL24" i="1"/>
  <c r="JM24" i="1"/>
  <c r="JN24" i="1"/>
  <c r="JO24" i="1"/>
  <c r="JP24" i="1"/>
  <c r="JQ24" i="1"/>
  <c r="JR24" i="1"/>
  <c r="JS24" i="1"/>
  <c r="JT24" i="1"/>
  <c r="JU24" i="1"/>
  <c r="JV24" i="1"/>
  <c r="JW24" i="1"/>
  <c r="JX24" i="1"/>
  <c r="JY24" i="1"/>
  <c r="JZ24" i="1"/>
  <c r="KA24" i="1"/>
  <c r="KB24" i="1"/>
  <c r="KC24" i="1"/>
  <c r="KD24" i="1"/>
  <c r="KE24" i="1"/>
  <c r="KF24" i="1"/>
  <c r="KG24" i="1"/>
  <c r="KH24" i="1"/>
  <c r="KI24" i="1"/>
  <c r="KJ24" i="1"/>
  <c r="KK24" i="1"/>
  <c r="KL24" i="1"/>
  <c r="KM24" i="1"/>
  <c r="KN24" i="1"/>
  <c r="KO24" i="1"/>
  <c r="N109" i="3" l="1"/>
  <c r="N108" i="3"/>
  <c r="N107" i="3"/>
  <c r="N103" i="3"/>
  <c r="N101" i="3"/>
  <c r="N100" i="3"/>
  <c r="N99" i="3"/>
  <c r="N98" i="3"/>
  <c r="N94" i="3"/>
  <c r="N110" i="3"/>
  <c r="E44" i="4"/>
  <c r="B52" i="4"/>
  <c r="E43" i="4"/>
  <c r="B51" i="4"/>
  <c r="E42" i="4"/>
  <c r="B50" i="4"/>
  <c r="E41" i="4"/>
  <c r="B49" i="4"/>
  <c r="B47" i="4"/>
  <c r="E37" i="4"/>
  <c r="B46" i="4"/>
  <c r="B43" i="4"/>
  <c r="B42" i="4"/>
  <c r="B41" i="4"/>
  <c r="B40" i="4"/>
  <c r="B38" i="4"/>
  <c r="B37" i="4"/>
  <c r="E33" i="4"/>
  <c r="B33" i="4"/>
  <c r="E32" i="4"/>
  <c r="E27" i="4"/>
  <c r="B32" i="4"/>
  <c r="E31" i="4"/>
  <c r="B31" i="4"/>
  <c r="E30" i="4"/>
  <c r="B30" i="4"/>
  <c r="E28" i="4"/>
  <c r="B28" i="4"/>
  <c r="B27" i="4"/>
  <c r="E104" i="3"/>
  <c r="E103" i="3"/>
  <c r="E126" i="3"/>
  <c r="E125" i="3"/>
  <c r="E124" i="3"/>
  <c r="E123" i="3"/>
  <c r="E121" i="3"/>
  <c r="E120" i="3"/>
  <c r="N119" i="3"/>
  <c r="E117" i="3"/>
  <c r="N118" i="3"/>
  <c r="E116" i="3"/>
  <c r="N117" i="3"/>
  <c r="E115" i="3"/>
  <c r="N116" i="3"/>
  <c r="E114" i="3"/>
  <c r="E112" i="3"/>
  <c r="N112" i="3"/>
  <c r="E111" i="3"/>
  <c r="E109" i="3"/>
  <c r="E108" i="3"/>
  <c r="E107" i="3"/>
  <c r="E106" i="3"/>
  <c r="E100" i="3"/>
  <c r="E99" i="3"/>
  <c r="E98" i="3"/>
  <c r="E97" i="3"/>
  <c r="E95" i="3"/>
  <c r="E94" i="3"/>
  <c r="M175" i="3" l="1"/>
  <c r="C50" i="3"/>
  <c r="C51" i="3"/>
  <c r="C52" i="3"/>
  <c r="C53" i="3"/>
  <c r="C54" i="3"/>
  <c r="C55" i="3"/>
  <c r="C56" i="3"/>
  <c r="C57" i="3"/>
  <c r="C58" i="3"/>
  <c r="C61" i="3"/>
  <c r="C81" i="3"/>
  <c r="C62" i="3"/>
  <c r="C82" i="3"/>
  <c r="C63" i="3"/>
  <c r="C83" i="3"/>
  <c r="C64" i="3"/>
  <c r="C84" i="3"/>
  <c r="C65" i="3"/>
  <c r="C85" i="3"/>
  <c r="A2" i="4"/>
  <c r="A3" i="4"/>
  <c r="A4" i="4"/>
  <c r="M173" i="3" l="1"/>
  <c r="M174" i="3"/>
  <c r="M176" i="3"/>
  <c r="M177" i="3"/>
  <c r="M178" i="3"/>
  <c r="M179" i="3"/>
  <c r="M180" i="3"/>
  <c r="M181" i="3"/>
  <c r="M182" i="3"/>
  <c r="M183" i="3"/>
  <c r="M184" i="3"/>
  <c r="M185" i="3"/>
  <c r="M186" i="3"/>
  <c r="M187" i="3"/>
  <c r="M194" i="3" l="1"/>
  <c r="M195" i="3"/>
  <c r="M196" i="3"/>
  <c r="M197" i="3"/>
  <c r="M198" i="3"/>
  <c r="M199" i="3"/>
  <c r="M193" i="3"/>
  <c r="M189" i="3"/>
  <c r="M172" i="3"/>
  <c r="C86" i="3" l="1"/>
  <c r="C87" i="3"/>
  <c r="C88" i="3"/>
  <c r="C89" i="3"/>
  <c r="C90" i="3"/>
  <c r="C66" i="3"/>
  <c r="C67" i="3"/>
  <c r="C68" i="3"/>
  <c r="C69" i="3"/>
  <c r="C70" i="3"/>
  <c r="C71" i="3"/>
  <c r="N97" i="3" l="1"/>
  <c r="N106" i="3"/>
  <c r="E40" i="4"/>
  <c r="B39" i="4"/>
  <c r="E122" i="3"/>
  <c r="E127" i="3" s="1"/>
  <c r="E113" i="3"/>
  <c r="E118" i="3" s="1"/>
  <c r="N115" i="3"/>
  <c r="E105" i="3"/>
  <c r="B48" i="4"/>
  <c r="B53" i="4" s="1"/>
  <c r="E29" i="4"/>
  <c r="E34" i="4" s="1"/>
  <c r="B29" i="4"/>
  <c r="B34" i="4" s="1"/>
  <c r="E96" i="3"/>
  <c r="E101" i="3" s="1"/>
  <c r="H2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Schmid</author>
    <author>Arbeit</author>
    <author>Hannah Kübler</author>
  </authors>
  <commentList>
    <comment ref="B94" authorId="0" shapeId="0" xr:uid="{00000000-0006-0000-0200-000001000000}">
      <text>
        <r>
          <rPr>
            <b/>
            <sz val="8"/>
            <color indexed="81"/>
            <rFont val="Tahoma"/>
            <family val="2"/>
          </rPr>
          <t>Hierunter fallen Maßnahmen der Kinder- und Jugenderholung einschl. Stadtranderholung, auch Wandern, Fahrten, Lager und Freizeiten (z.B. in Jugendherbergen). Diese Frage gilt auch für die „Statistik der Kinder- und Jugendhilfe Teil II Maßnahmen der Jugendarbeit“, die in vierjährigem Turnus für das Hessische Statistische Landesamt erhoben wird.</t>
        </r>
      </text>
    </comment>
    <comment ref="H94" authorId="1" shapeId="0" xr:uid="{00000000-0006-0000-0200-000002000000}">
      <text>
        <r>
          <rPr>
            <b/>
            <sz val="9"/>
            <color indexed="81"/>
            <rFont val="Segoe UI"/>
            <family val="2"/>
          </rPr>
          <t>Workshops, Seminare etc. 
Hierunter fallen insbesondere Maßnahmen zur allgemeinen, politischen, arbeitsweltbezogenen, musischen, kulturellen, sozialen und sportlichen Bildung. Im Statistikbogen des Hessischen Statistischen Landesamtes nennt sich diese Kategorie „Außerschulische Jugendbildung“.</t>
        </r>
      </text>
    </comment>
    <comment ref="B103" authorId="0" shapeId="0" xr:uid="{00000000-0006-0000-0200-000003000000}">
      <text>
        <r>
          <rPr>
            <b/>
            <sz val="8"/>
            <color indexed="81"/>
            <rFont val="Tahoma"/>
            <family val="2"/>
          </rPr>
          <t>Damit sind Ferienspiele gemeint, die gemäß der FJR-Richtlinie 3.2.5 abgerechnet werden.</t>
        </r>
      </text>
    </comment>
    <comment ref="H103" authorId="0" shapeId="0" xr:uid="{00000000-0006-0000-0200-000004000000}">
      <text>
        <r>
          <rPr>
            <b/>
            <sz val="8"/>
            <color indexed="81"/>
            <rFont val="Tahoma"/>
            <family val="2"/>
          </rPr>
          <t xml:space="preserve"> Dazu zählen Konzerte, Feste, Theateraufführungen und ähnliche Veranstaltungen.</t>
        </r>
      </text>
    </comment>
    <comment ref="B111" authorId="0" shapeId="0" xr:uid="{00000000-0006-0000-0200-000005000000}">
      <text>
        <r>
          <rPr>
            <b/>
            <sz val="8"/>
            <color indexed="81"/>
            <rFont val="Tahoma"/>
            <family val="2"/>
          </rPr>
          <t>Damit sind Tagesveranstaltungen während der Ferien (z.B. Ausflüge, Stadtteilerkundungen ect.) gemeint, die gemäß der FJR-Richtlinie 3.2.5 abgerechnet werden.</t>
        </r>
      </text>
    </comment>
    <comment ref="H112" authorId="2" shapeId="0" xr:uid="{00000000-0006-0000-0200-000006000000}">
      <text>
        <r>
          <rPr>
            <sz val="9"/>
            <color indexed="81"/>
            <rFont val="Segoe UI"/>
            <family val="2"/>
          </rPr>
          <t>Hierunter fallen Fortbildungsmaßnahmen für alle haupt-, neben- und ehrenamtlichen Mitarbeiterinnen und Mitarbeiter. Diese Frage gilt auch für die „Statistik der Kinder- und Jugendhilfe Teil II Maßnahmen der Jugendarbeit“, die in vierjährigem Turnus für das Hessische Statistische Landesamt erhoben wird. Achtung: Bitte beachte, dass Fortbildungen wie z.B. zur Juleica dann auch im Stadt- und Verbandsbogen in Frage 19 mitberücksichtigt werden.</t>
        </r>
      </text>
    </comment>
    <comment ref="B120" authorId="0" shapeId="0" xr:uid="{00000000-0006-0000-0200-000007000000}">
      <text>
        <r>
          <rPr>
            <b/>
            <sz val="8"/>
            <color indexed="81"/>
            <rFont val="Tahoma"/>
            <family val="2"/>
          </rPr>
          <t>Hierunter fallen Maßnahmen der internationalen Ju-gendarbeit im In- und Ausland, an denen Deutsche und Ausländer teilnehmen. Diese Frage gilt auch für die „Statistik der Kinder- und Jugendhilfe Teil II Maßnahmen der Jugendarbeit“, die in vierjährigem Turnus für das Hessische Statistische Landesamt erhoben wird.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Schmid</author>
  </authors>
  <commentList>
    <comment ref="A27" authorId="0" shapeId="0" xr:uid="{00000000-0006-0000-0300-000001000000}">
      <text>
        <r>
          <rPr>
            <b/>
            <sz val="8"/>
            <color indexed="81"/>
            <rFont val="Tahoma"/>
            <family val="2"/>
          </rPr>
          <t>Hierunter fallen Maßnahmen der Kinder- und Jugenderholung einschl. Stadtranderholung, auch Wandern, Fahrten, Lager und Freizeiten (z.B. in Jugendherbergen). Diese Frage gilt auch für die „Statistik der Kinder- und Jugendhilfe Teil II Maßnahmen der Jugendarbeit“, die in vierjährigem Turnus für das Hessische Statistische Landesamt erhoben wird.</t>
        </r>
      </text>
    </comment>
    <comment ref="D27" authorId="0" shapeId="0" xr:uid="{00000000-0006-0000-0300-000002000000}">
      <text>
        <r>
          <rPr>
            <b/>
            <sz val="8"/>
            <color indexed="81"/>
            <rFont val="Tahoma"/>
            <family val="2"/>
          </rPr>
          <t>Hierunter fallen Maßnahmen der internationalen Ju-gendarbeit im In- und Ausland, an denen Deutsche und Ausländer teilnehmen. Diese Frage gilt auch für die „Statistik der Kinder- und Jugendhilfe Teil II Maßnahmen der Jugendarbeit“, die in vierjährigem Turnus für das Hessische Statistische Landesamt erhoben wird.</t>
        </r>
      </text>
    </comment>
    <comment ref="A37" authorId="0" shapeId="0" xr:uid="{00000000-0006-0000-0300-000003000000}">
      <text>
        <r>
          <rPr>
            <b/>
            <sz val="8"/>
            <color indexed="81"/>
            <rFont val="Tahoma"/>
            <family val="2"/>
          </rPr>
          <t>Damit sind Ferienspiele gemeint, die gemäß der FJR-Richtlinie 3.2.5 abgerechnet werden.</t>
        </r>
      </text>
    </comment>
    <comment ref="D37" authorId="0" shapeId="0" xr:uid="{00000000-0006-0000-0300-000004000000}">
      <text>
        <r>
          <rPr>
            <b/>
            <sz val="8"/>
            <color indexed="81"/>
            <rFont val="Tahoma"/>
            <family val="2"/>
          </rPr>
          <t xml:space="preserve"> Dazu zählen Konzerte, Feste, Theateraufführungen und ähnliche Veranstaltungen.</t>
        </r>
      </text>
    </comment>
    <comment ref="A46" authorId="0" shapeId="0" xr:uid="{00000000-0006-0000-0300-000005000000}">
      <text>
        <r>
          <rPr>
            <b/>
            <sz val="8"/>
            <color indexed="81"/>
            <rFont val="Tahoma"/>
            <family val="2"/>
          </rPr>
          <t>Damit sind Tagesveranstaltungen während der Ferien (z.B. Ausflüge, Stadtteilerkundungen ect.) gemeint, die gemäß der FJR-Richtlinie 3.2.5 abgerechnet werden.</t>
        </r>
      </text>
    </comment>
  </commentList>
</comments>
</file>

<file path=xl/sharedStrings.xml><?xml version="1.0" encoding="utf-8"?>
<sst xmlns="http://schemas.openxmlformats.org/spreadsheetml/2006/main" count="1050" uniqueCount="281">
  <si>
    <t>Veranstaltungsnummer</t>
  </si>
  <si>
    <t>Veranstaltung:</t>
  </si>
  <si>
    <t>Telefon:</t>
  </si>
  <si>
    <t>Vielen Dank!</t>
  </si>
  <si>
    <t>Internationale Begegnungen</t>
  </si>
  <si>
    <t>Kulturelle Veranstaltungen</t>
  </si>
  <si>
    <t>Vielen Dank für Deine Mitarbeit!</t>
  </si>
  <si>
    <t>Gruppennummer</t>
  </si>
  <si>
    <t>Stadtteil, in dem sich die Gruppe trifft:</t>
  </si>
  <si>
    <t>Bahnhofsviertel/Gutleutviertel</t>
  </si>
  <si>
    <t>Bergen-Enkheim</t>
  </si>
  <si>
    <t>Berkersheim</t>
  </si>
  <si>
    <t>Bockenheim</t>
  </si>
  <si>
    <t>Bonames</t>
  </si>
  <si>
    <t>Bornheim</t>
  </si>
  <si>
    <t>Dornbusch</t>
  </si>
  <si>
    <t>Eckenheim</t>
  </si>
  <si>
    <t>Eschersheim</t>
  </si>
  <si>
    <t>Fechenheim</t>
  </si>
  <si>
    <t>Frankfurter Berg</t>
  </si>
  <si>
    <t>Gallusviertel</t>
  </si>
  <si>
    <t>Ginnheim</t>
  </si>
  <si>
    <t>Griesheim</t>
  </si>
  <si>
    <t>Harheim</t>
  </si>
  <si>
    <t>Hausen</t>
  </si>
  <si>
    <t>Heddernheim</t>
  </si>
  <si>
    <t>Höchst</t>
  </si>
  <si>
    <t>Nied</t>
  </si>
  <si>
    <t>Nieder-Erlenbach</t>
  </si>
  <si>
    <t>Nieder-Eschbach</t>
  </si>
  <si>
    <t>Niederrad</t>
  </si>
  <si>
    <t>Niederursel</t>
  </si>
  <si>
    <t>Nordend</t>
  </si>
  <si>
    <t>Oberrad</t>
  </si>
  <si>
    <t>Ostend</t>
  </si>
  <si>
    <t>Praunheim</t>
  </si>
  <si>
    <t>Preungesheim</t>
  </si>
  <si>
    <t>Riederwald</t>
  </si>
  <si>
    <t>Rödelheim</t>
  </si>
  <si>
    <t>Sachsenhausen</t>
  </si>
  <si>
    <t>Schwanheim</t>
  </si>
  <si>
    <t>Seckbach</t>
  </si>
  <si>
    <t>Sindlingen</t>
  </si>
  <si>
    <t>Sossenheim</t>
  </si>
  <si>
    <t>Unterliederbach</t>
  </si>
  <si>
    <t>Westend</t>
  </si>
  <si>
    <t>Altstadt/Innenstadt</t>
  </si>
  <si>
    <t>Ja</t>
  </si>
  <si>
    <t>Nein</t>
  </si>
  <si>
    <t>(mindestens) wöchentlich</t>
  </si>
  <si>
    <t>(mindestens) monatlich</t>
  </si>
  <si>
    <t>Meine Gruppe trifft sich …</t>
  </si>
  <si>
    <t>Gemeinsame Planung größerer Aktionen wie z.B. Freizeiten</t>
  </si>
  <si>
    <t>Gemeinsame Entscheidungen über finanzielle Mittel (z.B. Anschaffungen)</t>
  </si>
  <si>
    <t>Name des Verbandes:</t>
  </si>
  <si>
    <t>Straße:</t>
  </si>
  <si>
    <t>PLZ und Ort:</t>
  </si>
  <si>
    <t>Fax:</t>
  </si>
  <si>
    <t>1. Dokumentationszeitraum:</t>
  </si>
  <si>
    <t>Projekt „Berichtswesen für den Frankfurter Jugendring“</t>
  </si>
  <si>
    <t xml:space="preserve">Dokumentationsbogen der Jugendverbände des Frankfurter Jugendrings (FJR) </t>
  </si>
  <si>
    <t>für Verbände und die Stadt Frankfurt am Main</t>
  </si>
  <si>
    <t>Vielen Dank für Deine Mitarbeit !</t>
  </si>
  <si>
    <t>Gesamt</t>
  </si>
  <si>
    <t>Freizeiten / Zeltlager</t>
  </si>
  <si>
    <t>Workshops / Seminare / Bildungsveranstaltungen</t>
  </si>
  <si>
    <t>14. Anzahl der Räume insgesamt:</t>
  </si>
  <si>
    <t>Davon Gruppenräume:</t>
  </si>
  <si>
    <t>Davon Büroräume:</t>
  </si>
  <si>
    <t>Davon Lagerräume:</t>
  </si>
  <si>
    <t>Teilweise</t>
  </si>
  <si>
    <t>17. Anzahl Honorarkräfte:</t>
  </si>
  <si>
    <t>(mindestens) wöchentliche Kontakte</t>
  </si>
  <si>
    <t>(mindestens) monatliche Kontakte</t>
  </si>
  <si>
    <t>(mindestens) jährliche Kontakte</t>
  </si>
  <si>
    <t>Agentur für Arbeit</t>
  </si>
  <si>
    <t>Aidshilfe</t>
  </si>
  <si>
    <t>Andere Jugendverbände</t>
  </si>
  <si>
    <t>Bildungseinrichtungen</t>
  </si>
  <si>
    <t>Drogenberatungsstellen</t>
  </si>
  <si>
    <t>Einrichtungen der Kinder- und Jugendhilfe</t>
  </si>
  <si>
    <t>Erziehungsberatungsstellen</t>
  </si>
  <si>
    <t>Gewerkschaften</t>
  </si>
  <si>
    <t>Justizbehörden</t>
  </si>
  <si>
    <t>Kinderbetreuungseinrichtungen</t>
  </si>
  <si>
    <t>Kirchengemeinden</t>
  </si>
  <si>
    <t>Polizei</t>
  </si>
  <si>
    <t>Pro Familia</t>
  </si>
  <si>
    <t>Schulen</t>
  </si>
  <si>
    <t>Sonstige Vereine</t>
  </si>
  <si>
    <t>Sportvereine</t>
  </si>
  <si>
    <t>Städtische Ämter</t>
  </si>
  <si>
    <t xml:space="preserve">   Beispiele:</t>
  </si>
  <si>
    <t>Keine Kontakte</t>
  </si>
  <si>
    <t>Gremien /Arbeitskreise</t>
  </si>
  <si>
    <t>Ferienspiele</t>
  </si>
  <si>
    <t>Ferien-Tagesveranstaltungen</t>
  </si>
  <si>
    <t>Zusätzliche Ferienmaßnahmen</t>
  </si>
  <si>
    <t>10 bis unter 14 Jahre</t>
  </si>
  <si>
    <t>14 bis unter 18 Jahre</t>
  </si>
  <si>
    <t>18 bis unter 27 Jahre</t>
  </si>
  <si>
    <t>27 Jahre und älter</t>
  </si>
  <si>
    <t>Verbandsinterne Fortbildungen/Ausbildungsscheine</t>
  </si>
  <si>
    <t>Sonstige, und zwar:</t>
  </si>
  <si>
    <t xml:space="preserve">Kein festgelegter Schwerpunkt </t>
  </si>
  <si>
    <t>Zeilsheim</t>
  </si>
  <si>
    <t>weiblich</t>
  </si>
  <si>
    <t>männlich</t>
  </si>
  <si>
    <t>divers</t>
  </si>
  <si>
    <t>keine Angabe</t>
  </si>
  <si>
    <t>Zu den Teilnehmer*innen</t>
  </si>
  <si>
    <t>Zur Gruppe</t>
  </si>
  <si>
    <t xml:space="preserve">Gruppenname: </t>
  </si>
  <si>
    <t>Mitbestimmung bei Programm und Aktivitäten</t>
  </si>
  <si>
    <t>Mitorganisation/-planung bei Veranstaltungen und Aktivitäten</t>
  </si>
  <si>
    <t>Eigengestaltung /Mitgestaltung von Gruppenstunden</t>
  </si>
  <si>
    <t>Gremienarbeit (z.B. Vorstand, s. Erläuterungen)</t>
  </si>
  <si>
    <t>Gruppenstunden ohne Gruppenleiter*in</t>
  </si>
  <si>
    <t>Pädagogische Fortbildung (z.B. Teamer*innenlehrgang)</t>
  </si>
  <si>
    <t>unregelmäßig / nach Bedarf bzw. Wünschen der Teilnehmer*innen</t>
  </si>
  <si>
    <t>Ansprechpartner*in</t>
  </si>
  <si>
    <t>E-Mail:</t>
  </si>
  <si>
    <t>Website:</t>
  </si>
  <si>
    <t>7. Teilnehmer*innen der Gruppen</t>
  </si>
  <si>
    <t>Ist die Veranstaltung eine zusätzliche Ferienmaßnahme?</t>
  </si>
  <si>
    <t>Ja / Nein</t>
  </si>
  <si>
    <t>Jahreszahlen</t>
  </si>
  <si>
    <t>Häufigkeit Termine</t>
  </si>
  <si>
    <t>Stadtteile</t>
  </si>
  <si>
    <t>Themen / Schwerpunkte</t>
  </si>
  <si>
    <t>16 Sonstige, und zwar:</t>
  </si>
  <si>
    <t xml:space="preserve">17 Kein festgelegter Schwerpunkt </t>
  </si>
  <si>
    <t>Art der Veranstaltung</t>
  </si>
  <si>
    <t>Freizeit / Ferienlager</t>
  </si>
  <si>
    <t>Betreuer*innen/Teamer*innen:</t>
  </si>
  <si>
    <t>Teilnehmer*innen gesamt:</t>
  </si>
  <si>
    <t>1 Natur- und umweltbezogene Schwerpunkte</t>
  </si>
  <si>
    <t>2 Handwerklich-technische Schwerpunkte</t>
  </si>
  <si>
    <t xml:space="preserve">3 Rettungs- und Hilfstechniken </t>
  </si>
  <si>
    <t>5 Medien ( pädagogische ) Schwerpunkte</t>
  </si>
  <si>
    <t xml:space="preserve">6 Hauswirtschaftliche Schwerpunkte </t>
  </si>
  <si>
    <t>7 Jugendkulturelle und künstlerisch kreative Schwerpunkte</t>
  </si>
  <si>
    <t xml:space="preserve">8 Spielbezogene Schwerpunkte </t>
  </si>
  <si>
    <t>9 Sportbezogene Schwerpunkte</t>
  </si>
  <si>
    <t>10 Schwerpunkte im Bereich der Traditions- und Brauchtumspflege</t>
  </si>
  <si>
    <t>11 Schwerpunkte im Bereich der Didaktik und Methodik</t>
  </si>
  <si>
    <t>12 Geschlechtsdifferenzierte Schwerpunkte</t>
  </si>
  <si>
    <t>13 Auseinandersetzung mit dem Thema Gewalt und Gewaltprävention</t>
  </si>
  <si>
    <t>14 Schulbegleitende Angebotsschwerpunkte</t>
  </si>
  <si>
    <t>15 Beratungen</t>
  </si>
  <si>
    <t>4 ( Gesellschafts- ) politische, historische, arbeitsweltbezogene, interkulturelle, weltanschauliche, religiöse Schwerpunkte</t>
  </si>
  <si>
    <t>Fortbildung für Mitarbeiter*innen</t>
  </si>
  <si>
    <t xml:space="preserve">    </t>
  </si>
  <si>
    <t xml:space="preserve">Natur- und umweltbezogene Schwerpunkte </t>
  </si>
  <si>
    <t>Handwerklich-technische Schwerpunkte</t>
  </si>
  <si>
    <t>( Gesellschafts- ) politische, historische, arbeitsweltbezogene, interkulturelle, weltanschauliche, religiöse Schwerpunkte</t>
  </si>
  <si>
    <t xml:space="preserve">Rettungs- und Hilfstechniken </t>
  </si>
  <si>
    <t>Medien( -pädagogische )-Schwerpunkte</t>
  </si>
  <si>
    <t>Hauswirtschaftliche Schwerpunkte</t>
  </si>
  <si>
    <t xml:space="preserve">Jugendkulturelle und künstlerisch kreative Schwerpunkte </t>
  </si>
  <si>
    <t>Spielbezogene Schwerpunkte</t>
  </si>
  <si>
    <t xml:space="preserve">Sportbezogene Schwerpunkte </t>
  </si>
  <si>
    <t>Schwerpunkte im Bereich der Traditions- und Brauchtumspflege</t>
  </si>
  <si>
    <t>Schwerpunkte im Bereich der Didaktik und Methodik</t>
  </si>
  <si>
    <t>Geschlechtsdifferenzierte Schwerpunkte</t>
  </si>
  <si>
    <t>Auseinandersetzung mit dem Thema Gewalt und Gewaltprävention</t>
  </si>
  <si>
    <t xml:space="preserve">Schulbegleitende Angebotsschwerpunkte </t>
  </si>
  <si>
    <t>Beratungen</t>
  </si>
  <si>
    <t>Freizeiten / Ferienlager</t>
  </si>
  <si>
    <t>Sonstige,</t>
  </si>
  <si>
    <t>Einrichtungen der Kinder- und Jugendarbeit</t>
  </si>
  <si>
    <t>Der eigene Verband/ Erwachsenenverband/ Dachorganisation etc.</t>
  </si>
  <si>
    <t>Andere Vereine und Verbände</t>
  </si>
  <si>
    <t xml:space="preserve">andere Institutionen: </t>
  </si>
  <si>
    <t>(Mehrfachnennungen möglich)</t>
  </si>
  <si>
    <t xml:space="preserve">   wie beispielsweise: </t>
  </si>
  <si>
    <t>...weiblich</t>
  </si>
  <si>
    <t>...männlich</t>
  </si>
  <si>
    <t>...divers</t>
  </si>
  <si>
    <t>...keine Angabe</t>
  </si>
  <si>
    <t>Welche zusätzlichen Ferienmaßnahmen hat der Verband in den letzten zwölf Monaten vor dem Stichtag durchgeführt?</t>
  </si>
  <si>
    <t>10. Stehen dem Jugendverband Räume als Treffpunkte zur Verfügung?</t>
  </si>
  <si>
    <t>11. Wer stellt diese Räume zur Verfügung? (Mehrfachnennungen möglich)</t>
  </si>
  <si>
    <t>12. Wird für diese Räume Miete gezahlt?</t>
  </si>
  <si>
    <t>13. Wird diese Miete gemäß FJR-Richtlinie (Ziffer 3.2.10) bezuschusst?</t>
  </si>
  <si>
    <t>21. Inhaltliche Themenschwerpunkte in den letzten 12 Monaten</t>
  </si>
  <si>
    <t>22. Partizipation (Beteiligung) der Gruppenmitglieder (Mehrfachnennungen):</t>
  </si>
  <si>
    <t>2. Anzahl dokumentierter Gruppen:</t>
  </si>
  <si>
    <t>5. Anzahl gemischte Gruppen:</t>
  </si>
  <si>
    <t>6. Anzahl queere Gruppen:</t>
  </si>
  <si>
    <t>3. Gruppen nur für Mädchen/Frauen:</t>
  </si>
  <si>
    <t>4. Gruppen nur für Jungen/Männer:</t>
  </si>
  <si>
    <t>Fortbildungen</t>
  </si>
  <si>
    <t>Bildungsveranstaltungen</t>
  </si>
  <si>
    <t>8. Anzahl der Gruppen je Stadtteil:</t>
  </si>
  <si>
    <t>Gruppenleiter*innen/Betreuer*innen</t>
  </si>
  <si>
    <t>Teamer*innen/Freizeitteamer*innen</t>
  </si>
  <si>
    <t>Vertreter*innen in Gremien</t>
  </si>
  <si>
    <t>Kontakte</t>
  </si>
  <si>
    <t>19. Qualifikationen der Honorarkräfte und ehrenamtlichen Mitarbeiter*innen</t>
  </si>
  <si>
    <t>23. Wichtige Kooperationspartner*innen des Verbandes und der Gruppen</t>
  </si>
  <si>
    <t>Juleica</t>
  </si>
  <si>
    <t>Gemeinsame Planung größerer Aktionen (z.B. Freizeiten)</t>
  </si>
  <si>
    <t>Falls Ja, zu wieviel Prozent?</t>
  </si>
  <si>
    <t>Themen</t>
  </si>
  <si>
    <t>Thema 1</t>
  </si>
  <si>
    <t>Thema 2</t>
  </si>
  <si>
    <t>Thema 3</t>
  </si>
  <si>
    <t>Anzahl der Teilnehmer*innen</t>
  </si>
  <si>
    <t>Anzahl insgesamt</t>
  </si>
  <si>
    <t>mit fünf und mehr Stunden</t>
  </si>
  <si>
    <t>mit weniger als fünf Stunden</t>
  </si>
  <si>
    <r>
      <t xml:space="preserve">Ich (der*die Gruppenleiter*in) habe folgende Qualifikationen </t>
    </r>
    <r>
      <rPr>
        <sz val="11"/>
        <rFont val="Arial"/>
        <family val="2"/>
      </rPr>
      <t>(Mehrfachantworten möglich)</t>
    </r>
  </si>
  <si>
    <r>
      <t xml:space="preserve">In den letzten 12 Monaten waren unsere inhaltlichen Schwerpunkte
</t>
    </r>
    <r>
      <rPr>
        <sz val="11"/>
        <rFont val="Arial"/>
        <family val="2"/>
      </rPr>
      <t>(Mehrfachantworten möglich)</t>
    </r>
  </si>
  <si>
    <r>
      <t xml:space="preserve">Folgende Möglichkeiten zur Partizipation (Beteiligung) bestehen in unserer Gruppe für die Teilnehmer*innen 
</t>
    </r>
    <r>
      <rPr>
        <sz val="11"/>
        <rFont val="Arial"/>
        <family val="2"/>
      </rPr>
      <t>(Mehrfachantworten möglich)</t>
    </r>
  </si>
  <si>
    <t>Hier ist Platz für Euer Logo</t>
  </si>
  <si>
    <t>15. Sind die Räume barrierefrei zugänglich:</t>
  </si>
  <si>
    <t>Wie viele Mitarbeiter*innen gibt es im Verband insgesamt?</t>
  </si>
  <si>
    <t>Gremienarbeit (z.B. Vorstand)</t>
  </si>
  <si>
    <r>
      <t xml:space="preserve">Anzahl der Betreuer*innen/Teamer*innen 
</t>
    </r>
    <r>
      <rPr>
        <sz val="11"/>
        <rFont val="Arial"/>
        <family val="2"/>
      </rPr>
      <t>(nur bei Freizeit/Ferienlager, Ferienspielen,  Ferientagesveranstaltungen oder internationalen Begegnungen)</t>
    </r>
  </si>
  <si>
    <r>
      <t xml:space="preserve">Anzahl der Tage
</t>
    </r>
    <r>
      <rPr>
        <sz val="11"/>
        <rFont val="Arial"/>
        <family val="2"/>
      </rPr>
      <t>(nur bei Freizeit/Ferienlager, Ferienspielen,  Ferientagesveranstaltungen oder internationalen Begegnungen)</t>
    </r>
  </si>
  <si>
    <t xml:space="preserve">Falls ihr Fragen oder Probleme beim Ausfüllen habt, meldet euch bei uns - </t>
  </si>
  <si>
    <t>wir helfen gerne und wollen das Formular noch besser machen!</t>
  </si>
  <si>
    <t xml:space="preserve">20. Die Ehrenamtler*innen sind engagiert als ... (Mehrfachangaben möglich): </t>
  </si>
  <si>
    <t>Schuldenberatungsstellen</t>
  </si>
  <si>
    <t>Kalbach-Riedberg</t>
  </si>
  <si>
    <t>Geschlechter- und Altersverteilung</t>
  </si>
  <si>
    <t>unter 6 Jahren</t>
  </si>
  <si>
    <t>6 bis unter 10 Jahre</t>
  </si>
  <si>
    <t>unter 6 Jahre</t>
  </si>
  <si>
    <t>gesamt</t>
  </si>
  <si>
    <t>9. Welche Angebote (über die Gruppen hinaus) hat der Verband in den letzten zwölf Monaten vor dem Stichtag durchgeführt?</t>
  </si>
  <si>
    <t>Ja/Nein/Teilweise</t>
  </si>
  <si>
    <t>Nein/Ja/Keine Angabe möglich</t>
  </si>
  <si>
    <t>Keine Angabe möglich</t>
  </si>
  <si>
    <t>Die Gruppe ist…</t>
  </si>
  <si>
    <t>nur für Mädchen</t>
  </si>
  <si>
    <t>nur für Jungen</t>
  </si>
  <si>
    <t>gemischt</t>
  </si>
  <si>
    <t>queer</t>
  </si>
  <si>
    <t>mindestens wöchentlich</t>
  </si>
  <si>
    <t>mindestens monatlich</t>
  </si>
  <si>
    <t>unregelmäßig</t>
  </si>
  <si>
    <t>Queers</t>
  </si>
  <si>
    <t>k. A.</t>
  </si>
  <si>
    <t>Altersgruppen/ Geschlecht</t>
  </si>
  <si>
    <t>weiter auf nächster Seite</t>
  </si>
  <si>
    <t>Für Altersgruppen</t>
  </si>
  <si>
    <t>Zielgruppe</t>
  </si>
  <si>
    <t>Rhythmus</t>
  </si>
  <si>
    <t>16. Anzahl Hauptamtliche:</t>
  </si>
  <si>
    <t>18. Anzahl Ehrenamtliche:</t>
  </si>
  <si>
    <t>Sonstiges:</t>
  </si>
  <si>
    <t>frei angemietet:</t>
  </si>
  <si>
    <t>Erläuterung:</t>
  </si>
  <si>
    <t>Hi!</t>
  </si>
  <si>
    <t>Die ausfüllbaren Felder sind hellblau.</t>
  </si>
  <si>
    <t>Die Felder, die berechnet werden, sind in dunklerem Blau.</t>
  </si>
  <si>
    <t>Alle Felder haben eine Feldbeschreibung. Sollte sie Dich nerven, kannst Du sie mit der Taste "Esc" verschwinden lassen.</t>
  </si>
  <si>
    <t>nur Mädchen</t>
  </si>
  <si>
    <t>nur Jungen</t>
  </si>
  <si>
    <t>gemischte Gruppen</t>
  </si>
  <si>
    <t>geschaeftsstelle@frankfurterjugendring.de</t>
  </si>
  <si>
    <t>Hansaallee 150</t>
  </si>
  <si>
    <t>60320 Frankfurt/Main</t>
  </si>
  <si>
    <t>Tel. 069 56 000-10</t>
  </si>
  <si>
    <t>FJR Geschäftsstelle</t>
  </si>
  <si>
    <t>Wenn ein abgefragter Wert 0 ist, beispielsweise keine Mädchen unter 6 in deiner Gruppe sind, dann kannst Du das entsprechende Feld leer lassen.</t>
  </si>
  <si>
    <r>
      <t xml:space="preserve">Anzahl der Teilnehmer*innen mit Geringverdienendenzuschuss 
</t>
    </r>
    <r>
      <rPr>
        <sz val="11"/>
        <rFont val="Arial"/>
        <family val="2"/>
      </rPr>
      <t>(nur bei Freizeit/Ferienlager und internationalen Begegnungen. Für 2022 auch bei Ferien-tagesveranstaltungen.)</t>
    </r>
  </si>
  <si>
    <r>
      <t>Die vollständige, ausgefüllte Excel-Datei</t>
    </r>
    <r>
      <rPr>
        <b/>
        <sz val="11"/>
        <rFont val="Source Sans Pro"/>
        <family val="2"/>
      </rPr>
      <t xml:space="preserve"> für den Gesamtverband</t>
    </r>
    <r>
      <rPr>
        <sz val="11"/>
        <rFont val="Source Sans Pro"/>
        <family val="2"/>
      </rPr>
      <t xml:space="preserve"> schickt bitte an:</t>
    </r>
  </si>
  <si>
    <t>Spezifikation für "16 Sonstige, und zwar:"</t>
  </si>
  <si>
    <t>z. B.</t>
  </si>
  <si>
    <t xml:space="preserve">z.B. </t>
  </si>
  <si>
    <t>Geringverdienenden-Zuschuss</t>
  </si>
  <si>
    <t>Wenn Deine Organisation nicht direkt Mitglied im FJR ist, sondern über einen Dachverband, schicke die Datei bitte an die zuständige Person in Euren Strukturen.</t>
  </si>
  <si>
    <t>Version FJR_IT_2022_V2</t>
  </si>
  <si>
    <r>
      <t>Bitte fülle zuallererst die Tabellenblätter "</t>
    </r>
    <r>
      <rPr>
        <b/>
        <sz val="11"/>
        <rFont val="Source Sans Pro"/>
        <family val="2"/>
      </rPr>
      <t>Gruppenleitung</t>
    </r>
    <r>
      <rPr>
        <sz val="11"/>
        <rFont val="Source Sans Pro"/>
        <family val="2"/>
      </rPr>
      <t>" und "</t>
    </r>
    <r>
      <rPr>
        <b/>
        <sz val="11"/>
        <rFont val="Source Sans Pro"/>
        <family val="2"/>
      </rPr>
      <t>Veranstaltungen</t>
    </r>
    <r>
      <rPr>
        <sz val="11"/>
        <rFont val="Source Sans Pro"/>
        <family val="2"/>
      </rPr>
      <t>" aus. Aus diesen Daten werden die Tabellenblätter "Stadt und FJR" und "Zusätzliche Ferienmaßnahmen" größtenteils automatisch befüllt.</t>
    </r>
  </si>
  <si>
    <t>Wenn alles ausgefüllt ist, kannst Du die noch fehlenden Daten im Tabellenblatt "Stadt und FJR" eintragen und Ergänzungen vornehmen, zum Beispiel Themen für Bildungsveranstaltungen oder weitere Kooperationspartner*innen.</t>
  </si>
  <si>
    <t>Solltet Ihr zusätzliche Ferienmaßnahmen abgerechnet haben, dann kannst Du auch in diesem Tabellenblatt noch Ergänzungen vornehmen. Die Kontaktdaten werden aus "Stadt und FJR" übernommen, sodass Du es nicht nochmal tippen musst. Du kannst die Felder aber auch überschreiben, sollten die Kontaktdaten hier andere sein.</t>
  </si>
  <si>
    <r>
      <t xml:space="preserve">Für das </t>
    </r>
    <r>
      <rPr>
        <b/>
        <sz val="11"/>
        <rFont val="Source Sans Pro"/>
        <family val="2"/>
      </rPr>
      <t xml:space="preserve">Jugend- und Sozialamt </t>
    </r>
    <r>
      <rPr>
        <sz val="11"/>
        <rFont val="Source Sans Pro"/>
        <family val="2"/>
      </rPr>
      <t>müsst Ihr nur den Reiter "Stadt und FJR" und ggf. den Reiter "Zusätzliche Ferienmaßnahmen" ausdrucken und einreichen.</t>
    </r>
  </si>
  <si>
    <t>Wenn Ihr Probleme beim Ausfüllen habt, etwas anmerken möchtet oder einen Fehler findet, meldet Euch bei uns in der Geschäftsstelle: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</si>
</sst>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7" x14ac:knownFonts="1">
    <font>
      <sz val="10"/>
      <name val="Arial"/>
    </font>
    <font>
      <sz val="10"/>
      <name val="Arial"/>
      <family val="2"/>
    </font>
    <font>
      <b/>
      <sz val="11"/>
      <name val="Arial"/>
      <family val="2"/>
    </font>
    <font>
      <sz val="11"/>
      <name val="Arial"/>
      <family val="2"/>
    </font>
    <font>
      <sz val="8"/>
      <name val="Arial"/>
      <family val="2"/>
    </font>
    <font>
      <sz val="10"/>
      <name val="Arial"/>
      <family val="2"/>
    </font>
    <font>
      <b/>
      <sz val="8"/>
      <color indexed="81"/>
      <name val="Tahoma"/>
      <family val="2"/>
    </font>
    <font>
      <sz val="11"/>
      <name val="Arial"/>
      <family val="2"/>
    </font>
    <font>
      <b/>
      <sz val="10"/>
      <name val="Arial"/>
      <family val="2"/>
    </font>
    <font>
      <sz val="10"/>
      <name val="Arial"/>
      <family val="2"/>
      <charset val="1"/>
    </font>
    <font>
      <sz val="11"/>
      <name val="Arial"/>
      <family val="2"/>
      <charset val="1"/>
    </font>
    <font>
      <sz val="9"/>
      <color indexed="81"/>
      <name val="Segoe UI"/>
      <family val="2"/>
    </font>
    <font>
      <b/>
      <sz val="9"/>
      <color indexed="81"/>
      <name val="Segoe UI"/>
      <family val="2"/>
    </font>
    <font>
      <sz val="11"/>
      <name val="Source Sans Pro"/>
      <family val="2"/>
    </font>
    <font>
      <sz val="10"/>
      <name val="Source Sans Pro"/>
      <family val="2"/>
    </font>
    <font>
      <b/>
      <sz val="11"/>
      <name val="Source Sans Pro"/>
      <family val="2"/>
    </font>
    <font>
      <i/>
      <sz val="11"/>
      <name val="Source Sans Pro"/>
      <family val="2"/>
    </font>
    <font>
      <b/>
      <sz val="10"/>
      <name val="Source Sans Pro"/>
      <family val="2"/>
    </font>
    <font>
      <sz val="11"/>
      <color indexed="8"/>
      <name val="Source Sans Pro"/>
      <family val="2"/>
    </font>
    <font>
      <sz val="8"/>
      <name val="Source Sans Pro"/>
      <family val="2"/>
    </font>
    <font>
      <u/>
      <sz val="10"/>
      <color theme="10"/>
      <name val="Arial"/>
      <family val="2"/>
    </font>
    <font>
      <b/>
      <i/>
      <sz val="11"/>
      <name val="Source Sans Pro"/>
      <family val="2"/>
    </font>
    <font>
      <sz val="10"/>
      <name val="Arial"/>
    </font>
    <font>
      <b/>
      <sz val="14"/>
      <name val="Choplin Book"/>
      <family val="3"/>
    </font>
    <font>
      <sz val="12"/>
      <name val="Source Sans Pro"/>
      <family val="2"/>
    </font>
    <font>
      <b/>
      <sz val="12"/>
      <name val="Choplin Book"/>
      <family val="3"/>
    </font>
    <font>
      <b/>
      <sz val="11"/>
      <name val="Choplin Book"/>
      <family val="3"/>
    </font>
  </fonts>
  <fills count="6">
    <fill>
      <patternFill patternType="none"/>
    </fill>
    <fill>
      <patternFill patternType="gray125"/>
    </fill>
    <fill>
      <patternFill patternType="solid">
        <fgColor indexed="2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4.9989318521683403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9" fillId="0" borderId="0"/>
    <xf numFmtId="0" fontId="20" fillId="0" borderId="0" applyNumberFormat="0" applyFill="0" applyBorder="0" applyAlignment="0" applyProtection="0"/>
    <xf numFmtId="43" fontId="22" fillId="0" borderId="0" applyFont="0" applyFill="0" applyBorder="0" applyAlignment="0" applyProtection="0"/>
  </cellStyleXfs>
  <cellXfs count="176">
    <xf numFmtId="0" fontId="0" fillId="0" borderId="0" xfId="0"/>
    <xf numFmtId="0" fontId="2" fillId="4" borderId="1" xfId="0" applyFont="1" applyFill="1" applyBorder="1" applyAlignment="1">
      <alignment horizontal="left"/>
    </xf>
    <xf numFmtId="0" fontId="2" fillId="3" borderId="1" xfId="0" applyFont="1" applyFill="1" applyBorder="1" applyAlignment="1" applyProtection="1">
      <alignment horizontal="left"/>
      <protection locked="0"/>
    </xf>
    <xf numFmtId="0" fontId="0" fillId="0" borderId="0" xfId="0" applyAlignment="1">
      <alignment horizontal="left"/>
    </xf>
    <xf numFmtId="0" fontId="3" fillId="0" borderId="0" xfId="0" applyFont="1" applyAlignment="1">
      <alignment horizontal="left"/>
    </xf>
    <xf numFmtId="0" fontId="3" fillId="0" borderId="0" xfId="0" applyFont="1"/>
    <xf numFmtId="0" fontId="10" fillId="0" borderId="0" xfId="2" applyFont="1" applyAlignment="1">
      <alignment horizontal="left" wrapText="1"/>
    </xf>
    <xf numFmtId="0" fontId="5" fillId="0" borderId="0" xfId="0" applyFont="1" applyAlignment="1">
      <alignment wrapText="1"/>
    </xf>
    <xf numFmtId="0" fontId="3" fillId="0" borderId="0" xfId="0" applyFont="1" applyAlignment="1">
      <alignment wrapText="1"/>
    </xf>
    <xf numFmtId="0" fontId="5" fillId="0" borderId="0" xfId="0" applyFont="1" applyAlignment="1">
      <alignment horizontal="left"/>
    </xf>
    <xf numFmtId="0" fontId="5" fillId="0" borderId="0" xfId="0" applyFont="1"/>
    <xf numFmtId="0" fontId="5" fillId="0" borderId="0" xfId="0" applyFont="1" applyAlignment="1">
      <alignment horizontal="left" wrapText="1"/>
    </xf>
    <xf numFmtId="0" fontId="0" fillId="0" borderId="0" xfId="0" applyAlignment="1">
      <alignment horizontal="center"/>
    </xf>
    <xf numFmtId="0" fontId="2" fillId="0" borderId="0" xfId="0" applyFont="1" applyAlignment="1">
      <alignment horizontal="left"/>
    </xf>
    <xf numFmtId="0" fontId="2" fillId="3" borderId="2" xfId="0" applyFont="1" applyFill="1" applyBorder="1" applyAlignment="1" applyProtection="1">
      <alignment horizontal="left"/>
      <protection locked="0"/>
    </xf>
    <xf numFmtId="0" fontId="2" fillId="4" borderId="2" xfId="0" applyFont="1" applyFill="1" applyBorder="1" applyAlignment="1">
      <alignment horizontal="left"/>
    </xf>
    <xf numFmtId="0" fontId="8" fillId="4" borderId="1" xfId="0" applyFont="1" applyFill="1" applyBorder="1" applyAlignment="1">
      <alignment horizontal="left"/>
    </xf>
    <xf numFmtId="0" fontId="8" fillId="0" borderId="0" xfId="0" applyFont="1"/>
    <xf numFmtId="9" fontId="0" fillId="0" borderId="0" xfId="0" applyNumberFormat="1" applyAlignment="1">
      <alignment horizontal="left"/>
    </xf>
    <xf numFmtId="0" fontId="2" fillId="0" borderId="3" xfId="0" applyFont="1" applyBorder="1" applyProtection="1">
      <protection hidden="1"/>
    </xf>
    <xf numFmtId="0" fontId="3" fillId="0" borderId="0" xfId="0" applyFont="1" applyProtection="1">
      <protection hidden="1"/>
    </xf>
    <xf numFmtId="0" fontId="2" fillId="0" borderId="3" xfId="0" applyFont="1" applyBorder="1" applyAlignment="1" applyProtection="1">
      <alignment horizontal="left"/>
      <protection hidden="1"/>
    </xf>
    <xf numFmtId="0" fontId="0" fillId="0" borderId="0" xfId="0" applyProtection="1">
      <protection hidden="1"/>
    </xf>
    <xf numFmtId="0" fontId="3" fillId="0" borderId="8" xfId="0" applyFont="1" applyBorder="1" applyAlignment="1" applyProtection="1">
      <alignment horizontal="left"/>
      <protection hidden="1"/>
    </xf>
    <xf numFmtId="0" fontId="3" fillId="0" borderId="8" xfId="0" applyFont="1" applyBorder="1" applyProtection="1">
      <protection hidden="1"/>
    </xf>
    <xf numFmtId="0" fontId="3" fillId="0" borderId="8" xfId="2" applyFont="1" applyBorder="1" applyAlignment="1" applyProtection="1">
      <alignment horizontal="left" wrapText="1"/>
      <protection hidden="1"/>
    </xf>
    <xf numFmtId="0" fontId="3" fillId="0" borderId="2" xfId="0" applyFont="1" applyBorder="1" applyAlignment="1" applyProtection="1">
      <alignment horizontal="left"/>
      <protection hidden="1"/>
    </xf>
    <xf numFmtId="0" fontId="3" fillId="0" borderId="0" xfId="0" applyFont="1" applyAlignment="1" applyProtection="1">
      <alignment horizontal="left"/>
      <protection hidden="1"/>
    </xf>
    <xf numFmtId="0" fontId="3" fillId="0" borderId="2" xfId="2" applyFont="1" applyBorder="1" applyAlignment="1" applyProtection="1">
      <alignment horizontal="left" wrapText="1"/>
      <protection hidden="1"/>
    </xf>
    <xf numFmtId="0" fontId="7" fillId="0" borderId="2" xfId="0" applyFont="1" applyBorder="1" applyAlignment="1" applyProtection="1">
      <alignment horizontal="left"/>
      <protection hidden="1"/>
    </xf>
    <xf numFmtId="0" fontId="3" fillId="0" borderId="2" xfId="0" applyFont="1" applyBorder="1" applyProtection="1">
      <protection hidden="1"/>
    </xf>
    <xf numFmtId="0" fontId="2" fillId="0" borderId="0" xfId="0" applyFont="1"/>
    <xf numFmtId="0" fontId="3" fillId="0" borderId="0" xfId="0" applyFont="1" applyAlignment="1">
      <alignment horizontal="left" indent="1"/>
    </xf>
    <xf numFmtId="0" fontId="2" fillId="0" borderId="0" xfId="0" applyFont="1" applyAlignment="1">
      <alignment wrapText="1"/>
    </xf>
    <xf numFmtId="0" fontId="8" fillId="4" borderId="9" xfId="0" applyFont="1" applyFill="1" applyBorder="1" applyAlignment="1">
      <alignment horizontal="left"/>
    </xf>
    <xf numFmtId="0" fontId="0" fillId="0" borderId="0" xfId="0" applyAlignment="1">
      <alignment vertical="top"/>
    </xf>
    <xf numFmtId="0" fontId="14" fillId="0" borderId="0" xfId="0" applyFont="1"/>
    <xf numFmtId="0" fontId="15" fillId="0" borderId="0" xfId="0" applyFont="1"/>
    <xf numFmtId="0" fontId="13" fillId="0" borderId="0" xfId="0" applyFont="1"/>
    <xf numFmtId="0" fontId="13" fillId="0" borderId="0" xfId="0" applyFont="1" applyAlignment="1">
      <alignment horizontal="center"/>
    </xf>
    <xf numFmtId="0" fontId="14" fillId="0" borderId="0" xfId="0" applyFont="1" applyAlignment="1">
      <alignment horizontal="left"/>
    </xf>
    <xf numFmtId="0" fontId="15" fillId="0" borderId="0" xfId="0" applyFont="1" applyAlignment="1">
      <alignment horizontal="left"/>
    </xf>
    <xf numFmtId="0" fontId="13" fillId="0" borderId="0" xfId="0" applyFont="1" applyAlignment="1">
      <alignment horizontal="left"/>
    </xf>
    <xf numFmtId="0" fontId="14" fillId="0" borderId="0" xfId="0" applyFont="1" applyAlignment="1">
      <alignment textRotation="70"/>
    </xf>
    <xf numFmtId="0" fontId="18" fillId="0" borderId="0" xfId="0" applyFont="1"/>
    <xf numFmtId="0" fontId="18" fillId="0" borderId="0" xfId="0" applyFont="1" applyAlignment="1">
      <alignment horizontal="left"/>
    </xf>
    <xf numFmtId="0" fontId="14" fillId="0" borderId="0" xfId="0" applyFont="1" applyAlignment="1">
      <alignment vertical="center"/>
    </xf>
    <xf numFmtId="0" fontId="13" fillId="0" borderId="0" xfId="0" applyFont="1" applyAlignment="1">
      <alignment horizontal="left" vertical="top" wrapText="1"/>
    </xf>
    <xf numFmtId="0" fontId="16" fillId="0" borderId="0" xfId="0" applyFont="1" applyAlignment="1" applyProtection="1">
      <alignment vertical="center"/>
      <protection locked="0"/>
    </xf>
    <xf numFmtId="0" fontId="14" fillId="0" borderId="0" xfId="0" applyFont="1" applyAlignment="1">
      <alignment horizontal="left" textRotation="70"/>
    </xf>
    <xf numFmtId="0" fontId="15" fillId="0" borderId="0" xfId="0" applyFont="1" applyAlignment="1">
      <alignment horizontal="left" textRotation="70"/>
    </xf>
    <xf numFmtId="0" fontId="17" fillId="0" borderId="0" xfId="0" applyFont="1" applyAlignment="1">
      <alignment horizontal="left" textRotation="70"/>
    </xf>
    <xf numFmtId="0" fontId="15" fillId="0" borderId="0" xfId="0" applyFont="1" applyAlignment="1">
      <alignment horizontal="left" vertical="top"/>
    </xf>
    <xf numFmtId="0" fontId="15" fillId="4" borderId="1" xfId="1" applyNumberFormat="1" applyFont="1" applyFill="1" applyBorder="1" applyAlignment="1" applyProtection="1">
      <alignment horizontal="right"/>
    </xf>
    <xf numFmtId="0" fontId="14" fillId="0" borderId="0" xfId="0" applyFont="1" applyAlignment="1">
      <alignment horizontal="right"/>
    </xf>
    <xf numFmtId="0" fontId="13" fillId="0" borderId="0" xfId="0" applyFont="1" applyAlignment="1">
      <alignment vertical="top"/>
    </xf>
    <xf numFmtId="0" fontId="13" fillId="0" borderId="0" xfId="0" applyFont="1" applyAlignment="1">
      <alignment vertical="center"/>
    </xf>
    <xf numFmtId="1" fontId="13" fillId="4" borderId="19" xfId="0" applyNumberFormat="1" applyFont="1" applyFill="1" applyBorder="1" applyAlignment="1">
      <alignment horizontal="center"/>
    </xf>
    <xf numFmtId="1" fontId="13" fillId="4" borderId="10" xfId="0" applyNumberFormat="1" applyFont="1" applyFill="1" applyBorder="1" applyAlignment="1">
      <alignment horizontal="center"/>
    </xf>
    <xf numFmtId="1" fontId="13" fillId="4" borderId="11" xfId="0" applyNumberFormat="1" applyFont="1" applyFill="1" applyBorder="1" applyAlignment="1">
      <alignment horizontal="center"/>
    </xf>
    <xf numFmtId="1" fontId="13" fillId="4" borderId="12" xfId="0" applyNumberFormat="1" applyFont="1" applyFill="1" applyBorder="1" applyAlignment="1">
      <alignment horizontal="center"/>
    </xf>
    <xf numFmtId="0" fontId="13" fillId="4" borderId="10" xfId="0" applyFont="1" applyFill="1" applyBorder="1" applyAlignment="1">
      <alignment horizontal="center"/>
    </xf>
    <xf numFmtId="0" fontId="13" fillId="4" borderId="11" xfId="0" applyFont="1" applyFill="1" applyBorder="1" applyAlignment="1">
      <alignment horizontal="center"/>
    </xf>
    <xf numFmtId="0" fontId="13" fillId="4" borderId="12" xfId="0" applyFont="1" applyFill="1" applyBorder="1" applyAlignment="1">
      <alignment horizontal="center"/>
    </xf>
    <xf numFmtId="1" fontId="13" fillId="4" borderId="13" xfId="0" applyNumberFormat="1" applyFont="1" applyFill="1" applyBorder="1" applyAlignment="1">
      <alignment horizontal="center"/>
    </xf>
    <xf numFmtId="1" fontId="13" fillId="4" borderId="1" xfId="0" applyNumberFormat="1" applyFont="1" applyFill="1" applyBorder="1" applyAlignment="1">
      <alignment horizontal="center"/>
    </xf>
    <xf numFmtId="1" fontId="13" fillId="4" borderId="14" xfId="0" applyNumberFormat="1" applyFont="1" applyFill="1" applyBorder="1" applyAlignment="1">
      <alignment horizontal="center"/>
    </xf>
    <xf numFmtId="0" fontId="13" fillId="4" borderId="13" xfId="0" applyFont="1" applyFill="1" applyBorder="1" applyAlignment="1">
      <alignment horizontal="center"/>
    </xf>
    <xf numFmtId="0" fontId="13" fillId="4" borderId="14" xfId="0" applyFont="1" applyFill="1" applyBorder="1" applyAlignment="1">
      <alignment horizontal="center"/>
    </xf>
    <xf numFmtId="1" fontId="13" fillId="4" borderId="20" xfId="0" applyNumberFormat="1" applyFont="1" applyFill="1" applyBorder="1" applyAlignment="1">
      <alignment horizontal="center"/>
    </xf>
    <xf numFmtId="1" fontId="13" fillId="4" borderId="15" xfId="0" applyNumberFormat="1" applyFont="1" applyFill="1" applyBorder="1" applyAlignment="1">
      <alignment horizontal="center"/>
    </xf>
    <xf numFmtId="1" fontId="13" fillId="4" borderId="16" xfId="0" applyNumberFormat="1" applyFont="1" applyFill="1" applyBorder="1" applyAlignment="1">
      <alignment horizontal="center"/>
    </xf>
    <xf numFmtId="1" fontId="13" fillId="4" borderId="17" xfId="0" applyNumberFormat="1" applyFont="1" applyFill="1" applyBorder="1" applyAlignment="1">
      <alignment horizontal="center"/>
    </xf>
    <xf numFmtId="0" fontId="13" fillId="4" borderId="15" xfId="0" applyFont="1" applyFill="1" applyBorder="1" applyAlignment="1">
      <alignment horizontal="center"/>
    </xf>
    <xf numFmtId="0" fontId="13" fillId="4" borderId="16" xfId="0" applyFont="1" applyFill="1" applyBorder="1" applyAlignment="1">
      <alignment horizontal="center"/>
    </xf>
    <xf numFmtId="0" fontId="13" fillId="4" borderId="17" xfId="0" applyFont="1" applyFill="1" applyBorder="1" applyAlignment="1">
      <alignment horizontal="center"/>
    </xf>
    <xf numFmtId="1" fontId="13" fillId="4" borderId="18" xfId="0" applyNumberFormat="1" applyFont="1" applyFill="1" applyBorder="1" applyAlignment="1">
      <alignment horizontal="center"/>
    </xf>
    <xf numFmtId="0" fontId="13" fillId="4" borderId="19" xfId="0" applyFont="1" applyFill="1" applyBorder="1" applyAlignment="1">
      <alignment horizontal="center"/>
    </xf>
    <xf numFmtId="0" fontId="13" fillId="4" borderId="20" xfId="0" applyFont="1" applyFill="1" applyBorder="1" applyAlignment="1">
      <alignment horizontal="center"/>
    </xf>
    <xf numFmtId="0" fontId="18" fillId="0" borderId="0" xfId="0" applyFont="1" applyAlignment="1">
      <alignment horizontal="left" indent="1"/>
    </xf>
    <xf numFmtId="0" fontId="13" fillId="4" borderId="1" xfId="0" applyFont="1" applyFill="1" applyBorder="1" applyAlignment="1">
      <alignment horizontal="center"/>
    </xf>
    <xf numFmtId="0" fontId="13" fillId="0" borderId="0" xfId="0" applyFont="1" applyAlignment="1">
      <alignment wrapText="1"/>
    </xf>
    <xf numFmtId="0" fontId="13" fillId="3" borderId="0" xfId="0" applyFont="1" applyFill="1" applyAlignment="1">
      <alignment wrapText="1"/>
    </xf>
    <xf numFmtId="0" fontId="13" fillId="4" borderId="0" xfId="0" applyFont="1" applyFill="1" applyAlignment="1">
      <alignment wrapText="1"/>
    </xf>
    <xf numFmtId="0" fontId="13" fillId="5" borderId="21" xfId="0" applyFont="1" applyFill="1" applyBorder="1" applyAlignment="1">
      <alignment horizontal="center" wrapText="1"/>
    </xf>
    <xf numFmtId="0" fontId="20" fillId="5" borderId="22" xfId="3" applyFill="1" applyBorder="1" applyAlignment="1">
      <alignment horizontal="center" wrapText="1"/>
    </xf>
    <xf numFmtId="0" fontId="13" fillId="0" borderId="22" xfId="0" applyFont="1" applyBorder="1" applyAlignment="1">
      <alignment wrapText="1"/>
    </xf>
    <xf numFmtId="0" fontId="13" fillId="5" borderId="22" xfId="0" applyFont="1" applyFill="1" applyBorder="1" applyAlignment="1">
      <alignment horizontal="center" wrapText="1"/>
    </xf>
    <xf numFmtId="0" fontId="16" fillId="5" borderId="22" xfId="0" applyFont="1" applyFill="1" applyBorder="1" applyAlignment="1">
      <alignment horizontal="center" wrapText="1"/>
    </xf>
    <xf numFmtId="0" fontId="16" fillId="5" borderId="23" xfId="0" applyFont="1" applyFill="1" applyBorder="1" applyAlignment="1">
      <alignment horizontal="center" wrapText="1"/>
    </xf>
    <xf numFmtId="0" fontId="21" fillId="0" borderId="0" xfId="0" applyFont="1"/>
    <xf numFmtId="0" fontId="15" fillId="0" borderId="0" xfId="0" applyFont="1" applyAlignment="1">
      <alignment vertical="center"/>
    </xf>
    <xf numFmtId="0" fontId="15" fillId="0" borderId="0" xfId="0" applyFont="1" applyAlignment="1">
      <alignment wrapText="1"/>
    </xf>
    <xf numFmtId="9" fontId="15" fillId="4" borderId="1" xfId="1" applyFont="1" applyFill="1" applyBorder="1" applyAlignment="1" applyProtection="1">
      <alignment horizontal="right"/>
    </xf>
    <xf numFmtId="0" fontId="15" fillId="0" borderId="0" xfId="1" applyNumberFormat="1" applyFont="1" applyFill="1" applyBorder="1" applyAlignment="1" applyProtection="1">
      <alignment horizontal="left"/>
    </xf>
    <xf numFmtId="9" fontId="15" fillId="0" borderId="0" xfId="1" applyFont="1" applyFill="1" applyBorder="1" applyAlignment="1" applyProtection="1">
      <alignment horizontal="left"/>
    </xf>
    <xf numFmtId="0" fontId="13" fillId="0" borderId="0" xfId="0" applyFont="1" applyAlignment="1">
      <alignment horizontal="left" indent="2"/>
    </xf>
    <xf numFmtId="0" fontId="13" fillId="0" borderId="0" xfId="0" applyFont="1" applyAlignment="1">
      <alignment horizontal="left" indent="1"/>
    </xf>
    <xf numFmtId="0" fontId="23" fillId="0" borderId="0" xfId="0" applyFont="1" applyAlignment="1">
      <alignment wrapText="1"/>
    </xf>
    <xf numFmtId="0" fontId="24" fillId="0" borderId="0" xfId="0" applyFont="1"/>
    <xf numFmtId="0" fontId="13" fillId="0" borderId="0" xfId="0" applyFont="1" applyAlignment="1">
      <alignment horizontal="left" wrapText="1" indent="1"/>
    </xf>
    <xf numFmtId="0" fontId="25" fillId="0" borderId="0" xfId="0" applyFont="1" applyAlignment="1">
      <alignment wrapText="1"/>
    </xf>
    <xf numFmtId="0" fontId="24" fillId="0" borderId="0" xfId="0" applyFont="1" applyAlignment="1">
      <alignment horizontal="left" vertical="top" wrapText="1" indent="1"/>
    </xf>
    <xf numFmtId="0" fontId="24" fillId="0" borderId="0" xfId="0" applyFont="1" applyAlignment="1">
      <alignment horizontal="left" wrapText="1" indent="1"/>
    </xf>
    <xf numFmtId="0" fontId="24" fillId="0" borderId="0" xfId="0" applyFont="1" applyAlignment="1">
      <alignment horizontal="left" vertical="top" wrapText="1"/>
    </xf>
    <xf numFmtId="0" fontId="2" fillId="0" borderId="0" xfId="0" applyFont="1" applyAlignment="1">
      <alignment horizontal="left" wrapText="1"/>
    </xf>
    <xf numFmtId="0" fontId="0" fillId="0" borderId="0" xfId="0" applyAlignment="1">
      <alignment horizontal="center"/>
    </xf>
    <xf numFmtId="0" fontId="0" fillId="0" borderId="4" xfId="0" applyBorder="1" applyAlignment="1">
      <alignment horizontal="center"/>
    </xf>
    <xf numFmtId="0" fontId="2" fillId="0" borderId="0" xfId="0" applyFont="1" applyAlignment="1">
      <alignment horizontal="left"/>
    </xf>
    <xf numFmtId="0" fontId="2" fillId="0" borderId="4" xfId="0" applyFont="1" applyBorder="1" applyAlignment="1">
      <alignment horizontal="left"/>
    </xf>
    <xf numFmtId="0" fontId="8" fillId="4" borderId="0" xfId="0" applyFont="1" applyFill="1" applyAlignment="1">
      <alignment horizontal="left"/>
    </xf>
    <xf numFmtId="0" fontId="8" fillId="4" borderId="4" xfId="0" applyFont="1" applyFill="1" applyBorder="1" applyAlignment="1">
      <alignment horizontal="left"/>
    </xf>
    <xf numFmtId="0" fontId="3" fillId="0" borderId="0" xfId="0" applyFont="1" applyAlignment="1">
      <alignment horizontal="left"/>
    </xf>
    <xf numFmtId="0" fontId="15" fillId="4" borderId="1" xfId="0" applyFont="1" applyFill="1" applyBorder="1" applyAlignment="1">
      <alignment horizontal="center"/>
    </xf>
    <xf numFmtId="0" fontId="19" fillId="3" borderId="5" xfId="0" applyFont="1" applyFill="1" applyBorder="1" applyAlignment="1" applyProtection="1">
      <alignment horizontal="center" wrapText="1"/>
      <protection locked="0"/>
    </xf>
    <xf numFmtId="0" fontId="19" fillId="3" borderId="6" xfId="0" applyFont="1" applyFill="1" applyBorder="1" applyAlignment="1" applyProtection="1">
      <alignment horizontal="center" wrapText="1"/>
      <protection locked="0"/>
    </xf>
    <xf numFmtId="0" fontId="19" fillId="3" borderId="7" xfId="0" applyFont="1" applyFill="1" applyBorder="1" applyAlignment="1" applyProtection="1">
      <alignment horizontal="center" wrapText="1"/>
      <protection locked="0"/>
    </xf>
    <xf numFmtId="0" fontId="15" fillId="3" borderId="1" xfId="0" applyFont="1" applyFill="1" applyBorder="1" applyAlignment="1" applyProtection="1">
      <alignment horizontal="center"/>
      <protection locked="0"/>
    </xf>
    <xf numFmtId="0" fontId="19" fillId="3" borderId="5" xfId="0" applyFont="1" applyFill="1" applyBorder="1" applyAlignment="1" applyProtection="1">
      <alignment horizontal="left"/>
      <protection locked="0"/>
    </xf>
    <xf numFmtId="0" fontId="19" fillId="3" borderId="6" xfId="0" applyFont="1" applyFill="1" applyBorder="1" applyAlignment="1" applyProtection="1">
      <alignment horizontal="left"/>
      <protection locked="0"/>
    </xf>
    <xf numFmtId="0" fontId="19" fillId="3" borderId="7" xfId="0" applyFont="1" applyFill="1" applyBorder="1" applyAlignment="1" applyProtection="1">
      <alignment horizontal="left"/>
      <protection locked="0"/>
    </xf>
    <xf numFmtId="0" fontId="26" fillId="0" borderId="0" xfId="0" applyFont="1" applyAlignment="1">
      <alignment horizontal="center" vertical="center"/>
    </xf>
    <xf numFmtId="0" fontId="13" fillId="0" borderId="0" xfId="0" applyFont="1" applyAlignment="1">
      <alignment horizontal="center" vertical="center"/>
    </xf>
    <xf numFmtId="0" fontId="13" fillId="2" borderId="0" xfId="0" applyFont="1" applyFill="1" applyAlignment="1">
      <alignment horizontal="center"/>
    </xf>
    <xf numFmtId="0" fontId="15" fillId="0" borderId="0" xfId="0" applyFont="1" applyAlignment="1">
      <alignment horizontal="left"/>
    </xf>
    <xf numFmtId="0" fontId="15" fillId="0" borderId="0" xfId="0" applyFont="1" applyAlignment="1">
      <alignment horizontal="center"/>
    </xf>
    <xf numFmtId="0" fontId="15" fillId="0" borderId="4" xfId="0" applyFont="1" applyBorder="1" applyAlignment="1">
      <alignment horizontal="left"/>
    </xf>
    <xf numFmtId="9" fontId="15" fillId="3" borderId="1" xfId="1" applyFont="1" applyFill="1" applyBorder="1" applyAlignment="1" applyProtection="1">
      <alignment horizontal="center"/>
      <protection locked="0"/>
    </xf>
    <xf numFmtId="0" fontId="15" fillId="0" borderId="0" xfId="0" applyFont="1" applyAlignment="1">
      <alignment horizontal="center" vertical="top" wrapText="1"/>
    </xf>
    <xf numFmtId="0" fontId="15" fillId="4" borderId="1" xfId="1" applyNumberFormat="1" applyFont="1" applyFill="1" applyBorder="1" applyAlignment="1" applyProtection="1">
      <alignment horizontal="right"/>
    </xf>
    <xf numFmtId="0" fontId="19" fillId="3" borderId="9" xfId="0" applyFont="1" applyFill="1" applyBorder="1" applyAlignment="1" applyProtection="1">
      <alignment horizontal="left" vertical="top" wrapText="1"/>
      <protection locked="0"/>
    </xf>
    <xf numFmtId="0" fontId="19" fillId="3" borderId="25" xfId="0" applyFont="1" applyFill="1" applyBorder="1" applyAlignment="1" applyProtection="1">
      <alignment horizontal="left" vertical="top" wrapText="1"/>
      <protection locked="0"/>
    </xf>
    <xf numFmtId="0" fontId="19" fillId="3" borderId="0" xfId="0" applyFont="1" applyFill="1" applyAlignment="1" applyProtection="1">
      <alignment horizontal="left" vertical="top" wrapText="1"/>
      <protection locked="0"/>
    </xf>
    <xf numFmtId="0" fontId="19" fillId="3" borderId="4" xfId="0" applyFont="1" applyFill="1" applyBorder="1" applyAlignment="1" applyProtection="1">
      <alignment horizontal="left" vertical="top" wrapText="1"/>
      <protection locked="0"/>
    </xf>
    <xf numFmtId="0" fontId="19" fillId="3" borderId="24" xfId="0" applyFont="1" applyFill="1" applyBorder="1" applyAlignment="1" applyProtection="1">
      <alignment horizontal="left" vertical="top" wrapText="1"/>
      <protection locked="0"/>
    </xf>
    <xf numFmtId="0" fontId="19" fillId="3" borderId="27" xfId="0" applyFont="1" applyFill="1" applyBorder="1" applyAlignment="1" applyProtection="1">
      <alignment horizontal="left" vertical="top" wrapText="1"/>
      <protection locked="0"/>
    </xf>
    <xf numFmtId="0" fontId="19" fillId="3" borderId="26" xfId="0" applyFont="1" applyFill="1" applyBorder="1" applyAlignment="1" applyProtection="1">
      <alignment horizontal="left" vertical="top" wrapText="1"/>
      <protection locked="0"/>
    </xf>
    <xf numFmtId="0" fontId="19" fillId="3" borderId="28" xfId="0" applyFont="1" applyFill="1" applyBorder="1" applyAlignment="1" applyProtection="1">
      <alignment horizontal="left" vertical="top" wrapText="1"/>
      <protection locked="0"/>
    </xf>
    <xf numFmtId="0" fontId="15" fillId="4" borderId="1" xfId="1" applyNumberFormat="1" applyFont="1" applyFill="1" applyBorder="1" applyAlignment="1" applyProtection="1"/>
    <xf numFmtId="0" fontId="15" fillId="0" borderId="1" xfId="0" applyFont="1" applyBorder="1" applyAlignment="1">
      <alignment horizontal="center"/>
    </xf>
    <xf numFmtId="0" fontId="13" fillId="4" borderId="1" xfId="0" applyFont="1" applyFill="1" applyBorder="1" applyAlignment="1">
      <alignment horizontal="center"/>
    </xf>
    <xf numFmtId="0" fontId="15" fillId="0" borderId="0" xfId="0" applyFont="1" applyAlignment="1">
      <alignment horizontal="center" vertical="center"/>
    </xf>
    <xf numFmtId="49" fontId="15" fillId="3" borderId="1" xfId="4" applyNumberFormat="1" applyFont="1" applyFill="1" applyBorder="1" applyAlignment="1" applyProtection="1">
      <alignment horizontal="center"/>
      <protection locked="0"/>
    </xf>
    <xf numFmtId="0" fontId="17" fillId="0" borderId="1" xfId="0" applyFont="1" applyBorder="1" applyAlignment="1">
      <alignment horizontal="center"/>
    </xf>
    <xf numFmtId="0" fontId="14" fillId="0" borderId="1" xfId="0" applyFont="1" applyBorder="1" applyAlignment="1">
      <alignment horizontal="left"/>
    </xf>
    <xf numFmtId="0" fontId="14" fillId="0" borderId="1" xfId="0" applyFont="1" applyBorder="1" applyAlignment="1">
      <alignment horizontal="center"/>
    </xf>
    <xf numFmtId="0" fontId="14" fillId="0" borderId="0" xfId="0" applyFont="1" applyAlignment="1">
      <alignment horizontal="right" vertical="center"/>
    </xf>
    <xf numFmtId="0" fontId="15" fillId="0" borderId="1" xfId="0" applyFont="1" applyBorder="1" applyAlignment="1">
      <alignment horizontal="left"/>
    </xf>
    <xf numFmtId="0" fontId="19" fillId="0" borderId="0" xfId="0" applyFont="1" applyAlignment="1">
      <alignment horizontal="left" vertical="center"/>
    </xf>
    <xf numFmtId="0" fontId="17" fillId="0" borderId="0" xfId="0" applyFont="1" applyAlignment="1">
      <alignment horizontal="center"/>
    </xf>
    <xf numFmtId="0" fontId="16" fillId="0" borderId="0" xfId="0" applyFont="1" applyAlignment="1">
      <alignment horizontal="center" vertical="center"/>
    </xf>
    <xf numFmtId="0" fontId="13" fillId="3" borderId="5" xfId="0" applyFont="1" applyFill="1" applyBorder="1" applyAlignment="1" applyProtection="1">
      <alignment horizontal="center" vertical="top" wrapText="1"/>
      <protection locked="0"/>
    </xf>
    <xf numFmtId="0" fontId="13" fillId="3" borderId="6" xfId="0" applyFont="1" applyFill="1" applyBorder="1" applyAlignment="1" applyProtection="1">
      <alignment horizontal="center" vertical="top" wrapText="1"/>
      <protection locked="0"/>
    </xf>
    <xf numFmtId="0" fontId="13" fillId="3" borderId="7" xfId="0" applyFont="1" applyFill="1" applyBorder="1" applyAlignment="1" applyProtection="1">
      <alignment horizontal="center" vertical="top" wrapText="1"/>
      <protection locked="0"/>
    </xf>
    <xf numFmtId="0" fontId="13" fillId="0" borderId="0" xfId="0" applyFont="1" applyAlignment="1">
      <alignment horizontal="left" vertical="center" wrapText="1"/>
    </xf>
    <xf numFmtId="0" fontId="13" fillId="0" borderId="4" xfId="0" applyFont="1" applyBorder="1" applyAlignment="1">
      <alignment horizontal="left" vertical="center" wrapText="1"/>
    </xf>
    <xf numFmtId="0" fontId="19" fillId="3" borderId="5" xfId="0" applyFont="1" applyFill="1" applyBorder="1" applyAlignment="1" applyProtection="1">
      <alignment horizontal="left" vertical="center"/>
      <protection locked="0"/>
    </xf>
    <xf numFmtId="0" fontId="19" fillId="3" borderId="6" xfId="0" applyFont="1" applyFill="1" applyBorder="1" applyAlignment="1" applyProtection="1">
      <alignment horizontal="left" vertical="center"/>
      <protection locked="0"/>
    </xf>
    <xf numFmtId="0" fontId="19" fillId="3" borderId="7" xfId="0" applyFont="1" applyFill="1" applyBorder="1" applyAlignment="1" applyProtection="1">
      <alignment horizontal="left" vertical="center"/>
      <protection locked="0"/>
    </xf>
    <xf numFmtId="9" fontId="15" fillId="4" borderId="5" xfId="1" applyFont="1" applyFill="1" applyBorder="1" applyAlignment="1" applyProtection="1">
      <alignment horizontal="right" vertical="center"/>
    </xf>
    <xf numFmtId="9" fontId="15" fillId="4" borderId="7" xfId="1" applyFont="1" applyFill="1" applyBorder="1" applyAlignment="1" applyProtection="1">
      <alignment horizontal="right" vertical="center"/>
    </xf>
    <xf numFmtId="49" fontId="15" fillId="3" borderId="5" xfId="0" quotePrefix="1" applyNumberFormat="1" applyFont="1" applyFill="1" applyBorder="1" applyAlignment="1">
      <alignment horizontal="center"/>
    </xf>
    <xf numFmtId="49" fontId="15" fillId="3" borderId="6" xfId="0" quotePrefix="1" applyNumberFormat="1" applyFont="1" applyFill="1" applyBorder="1" applyAlignment="1">
      <alignment horizontal="center"/>
    </xf>
    <xf numFmtId="49" fontId="15" fillId="3" borderId="7" xfId="0" quotePrefix="1" applyNumberFormat="1" applyFont="1" applyFill="1" applyBorder="1" applyAlignment="1">
      <alignment horizontal="center"/>
    </xf>
    <xf numFmtId="0" fontId="16" fillId="0" borderId="0" xfId="0" applyFont="1" applyAlignment="1" applyProtection="1">
      <alignment horizontal="center" vertical="center"/>
      <protection locked="0"/>
    </xf>
    <xf numFmtId="0" fontId="15" fillId="0" borderId="0" xfId="0" applyFont="1" applyAlignment="1">
      <alignment horizontal="center" wrapText="1"/>
    </xf>
    <xf numFmtId="0" fontId="14" fillId="0" borderId="0" xfId="0" applyFont="1" applyAlignment="1">
      <alignment horizontal="center"/>
    </xf>
    <xf numFmtId="0" fontId="21" fillId="0" borderId="0" xfId="0" applyFont="1" applyAlignment="1">
      <alignment horizontal="center" vertical="center"/>
    </xf>
    <xf numFmtId="0" fontId="15" fillId="4" borderId="1" xfId="1" applyNumberFormat="1" applyFont="1" applyFill="1" applyBorder="1" applyAlignment="1" applyProtection="1">
      <alignment horizontal="right" vertical="center"/>
    </xf>
    <xf numFmtId="0" fontId="15" fillId="3" borderId="1" xfId="1" applyNumberFormat="1" applyFont="1" applyFill="1" applyBorder="1" applyAlignment="1" applyProtection="1">
      <alignment horizontal="right"/>
      <protection locked="0"/>
    </xf>
    <xf numFmtId="0" fontId="15" fillId="3" borderId="5" xfId="1" applyNumberFormat="1" applyFont="1" applyFill="1" applyBorder="1" applyAlignment="1" applyProtection="1">
      <alignment horizontal="right"/>
      <protection locked="0"/>
    </xf>
    <xf numFmtId="0" fontId="15" fillId="3" borderId="7" xfId="1" applyNumberFormat="1" applyFont="1" applyFill="1" applyBorder="1" applyAlignment="1" applyProtection="1">
      <alignment horizontal="right"/>
      <protection locked="0"/>
    </xf>
    <xf numFmtId="0" fontId="15" fillId="4" borderId="1" xfId="0" applyFont="1" applyFill="1" applyBorder="1" applyAlignment="1">
      <alignment horizontal="right" vertical="center"/>
    </xf>
    <xf numFmtId="0" fontId="15" fillId="4" borderId="5" xfId="0" applyFont="1" applyFill="1" applyBorder="1" applyAlignment="1">
      <alignment horizontal="right" vertical="center"/>
    </xf>
    <xf numFmtId="0" fontId="15" fillId="4" borderId="7" xfId="0" applyFont="1" applyFill="1" applyBorder="1" applyAlignment="1">
      <alignment horizontal="right" vertical="center"/>
    </xf>
    <xf numFmtId="0" fontId="15" fillId="4" borderId="1" xfId="0" applyFont="1" applyFill="1" applyBorder="1" applyAlignment="1">
      <alignment horizontal="right"/>
    </xf>
  </cellXfs>
  <cellStyles count="5">
    <cellStyle name="Excel Built-in Normal" xfId="2" xr:uid="{00000000-0005-0000-0000-000000000000}"/>
    <cellStyle name="Komma" xfId="4" builtinId="3"/>
    <cellStyle name="Link" xfId="3" builtinId="8"/>
    <cellStyle name="Prozent" xfId="1" builtinId="5"/>
    <cellStyle name="Standard" xfId="0" builtinId="0"/>
  </cellStyles>
  <dxfs count="3">
    <dxf>
      <font>
        <b/>
        <i val="0"/>
      </font>
    </dxf>
    <dxf>
      <font>
        <color theme="0" tint="-0.499984740745262"/>
      </font>
      <fill>
        <patternFill>
          <bgColor theme="8" tint="0.39994506668294322"/>
        </patternFill>
      </fill>
    </dxf>
    <dxf>
      <font>
        <color theme="0" tint="-0.499984740745262"/>
      </font>
      <fill>
        <patternFill>
          <bgColor theme="8"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486335</xdr:colOff>
      <xdr:row>18</xdr:row>
      <xdr:rowOff>123825</xdr:rowOff>
    </xdr:from>
    <xdr:to>
      <xdr:col>2</xdr:col>
      <xdr:colOff>75980</xdr:colOff>
      <xdr:row>21</xdr:row>
      <xdr:rowOff>352101</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62560" y="6981825"/>
          <a:ext cx="932670" cy="13712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724460</xdr:colOff>
      <xdr:row>18</xdr:row>
      <xdr:rowOff>266700</xdr:rowOff>
    </xdr:from>
    <xdr:to>
      <xdr:col>0</xdr:col>
      <xdr:colOff>1657130</xdr:colOff>
      <xdr:row>22</xdr:row>
      <xdr:rowOff>113976</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24460" y="7124700"/>
          <a:ext cx="932670" cy="13712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geschaeftsstelle@frankfurterjugendring.de?subject=Berichtswesen%20f&#252;r%20das%20Jahr%2020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S185"/>
  <sheetViews>
    <sheetView zoomScaleNormal="100" workbookViewId="0">
      <pane xSplit="3" ySplit="1" topLeftCell="D2" activePane="bottomRight" state="frozen"/>
      <selection pane="topRight" activeCell="B1" sqref="B1"/>
      <selection pane="bottomLeft" activeCell="A2" sqref="A2"/>
      <selection pane="bottomRight" activeCell="D3" sqref="D3"/>
    </sheetView>
  </sheetViews>
  <sheetFormatPr baseColWidth="10" defaultColWidth="11.42578125" defaultRowHeight="12.75" x14ac:dyDescent="0.2"/>
  <cols>
    <col min="1" max="1" width="2.140625" customWidth="1"/>
    <col min="2" max="2" width="2.85546875" customWidth="1"/>
    <col min="3" max="3" width="69" customWidth="1"/>
    <col min="4" max="253" width="70.7109375" style="3" customWidth="1"/>
  </cols>
  <sheetData>
    <row r="1" spans="1:253" s="17" customFormat="1" ht="20.100000000000001" customHeight="1" x14ac:dyDescent="0.2">
      <c r="A1" s="110" t="s">
        <v>7</v>
      </c>
      <c r="B1" s="110"/>
      <c r="C1" s="111"/>
      <c r="D1" s="16">
        <v>1</v>
      </c>
      <c r="E1" s="16">
        <v>2</v>
      </c>
      <c r="F1" s="16">
        <v>3</v>
      </c>
      <c r="G1" s="16">
        <v>4</v>
      </c>
      <c r="H1" s="16">
        <v>5</v>
      </c>
      <c r="I1" s="16">
        <v>6</v>
      </c>
      <c r="J1" s="16">
        <v>7</v>
      </c>
      <c r="K1" s="16">
        <v>8</v>
      </c>
      <c r="L1" s="16">
        <v>9</v>
      </c>
      <c r="M1" s="16">
        <v>10</v>
      </c>
      <c r="N1" s="16">
        <v>11</v>
      </c>
      <c r="O1" s="16">
        <v>12</v>
      </c>
      <c r="P1" s="16">
        <v>13</v>
      </c>
      <c r="Q1" s="16">
        <v>14</v>
      </c>
      <c r="R1" s="16">
        <v>15</v>
      </c>
      <c r="S1" s="16">
        <v>16</v>
      </c>
      <c r="T1" s="16">
        <v>17</v>
      </c>
      <c r="U1" s="16">
        <v>18</v>
      </c>
      <c r="V1" s="16">
        <v>19</v>
      </c>
      <c r="W1" s="16">
        <v>20</v>
      </c>
      <c r="X1" s="16">
        <v>21</v>
      </c>
      <c r="Y1" s="16">
        <v>22</v>
      </c>
      <c r="Z1" s="16">
        <v>23</v>
      </c>
      <c r="AA1" s="16">
        <v>24</v>
      </c>
      <c r="AB1" s="16">
        <v>25</v>
      </c>
      <c r="AC1" s="16">
        <v>26</v>
      </c>
      <c r="AD1" s="16">
        <v>27</v>
      </c>
      <c r="AE1" s="16">
        <v>28</v>
      </c>
      <c r="AF1" s="16">
        <v>29</v>
      </c>
      <c r="AG1" s="16">
        <v>30</v>
      </c>
      <c r="AH1" s="16">
        <v>31</v>
      </c>
      <c r="AI1" s="16">
        <v>32</v>
      </c>
      <c r="AJ1" s="16">
        <v>33</v>
      </c>
      <c r="AK1" s="16">
        <v>34</v>
      </c>
      <c r="AL1" s="16">
        <v>35</v>
      </c>
      <c r="AM1" s="16">
        <v>36</v>
      </c>
      <c r="AN1" s="16">
        <v>37</v>
      </c>
      <c r="AO1" s="16">
        <v>38</v>
      </c>
      <c r="AP1" s="16">
        <v>39</v>
      </c>
      <c r="AQ1" s="16">
        <v>40</v>
      </c>
      <c r="AR1" s="16">
        <v>41</v>
      </c>
      <c r="AS1" s="16">
        <v>42</v>
      </c>
      <c r="AT1" s="16">
        <v>43</v>
      </c>
      <c r="AU1" s="16">
        <v>44</v>
      </c>
      <c r="AV1" s="16">
        <v>45</v>
      </c>
      <c r="AW1" s="16">
        <v>46</v>
      </c>
      <c r="AX1" s="16">
        <v>47</v>
      </c>
      <c r="AY1" s="16">
        <v>48</v>
      </c>
      <c r="AZ1" s="16">
        <v>49</v>
      </c>
      <c r="BA1" s="16">
        <v>50</v>
      </c>
      <c r="BB1" s="16">
        <v>51</v>
      </c>
      <c r="BC1" s="16">
        <v>52</v>
      </c>
      <c r="BD1" s="16">
        <v>53</v>
      </c>
      <c r="BE1" s="16">
        <v>54</v>
      </c>
      <c r="BF1" s="16">
        <v>55</v>
      </c>
      <c r="BG1" s="16">
        <v>56</v>
      </c>
      <c r="BH1" s="16">
        <v>57</v>
      </c>
      <c r="BI1" s="16">
        <v>58</v>
      </c>
      <c r="BJ1" s="16">
        <v>59</v>
      </c>
      <c r="BK1" s="16">
        <v>60</v>
      </c>
      <c r="BL1" s="16">
        <v>61</v>
      </c>
      <c r="BM1" s="16">
        <v>62</v>
      </c>
      <c r="BN1" s="16">
        <v>63</v>
      </c>
      <c r="BO1" s="16">
        <v>64</v>
      </c>
      <c r="BP1" s="16">
        <v>65</v>
      </c>
      <c r="BQ1" s="16">
        <v>66</v>
      </c>
      <c r="BR1" s="16">
        <v>67</v>
      </c>
      <c r="BS1" s="16">
        <v>68</v>
      </c>
      <c r="BT1" s="16">
        <v>69</v>
      </c>
      <c r="BU1" s="16">
        <v>70</v>
      </c>
      <c r="BV1" s="16">
        <v>71</v>
      </c>
      <c r="BW1" s="16">
        <v>72</v>
      </c>
      <c r="BX1" s="16">
        <v>73</v>
      </c>
      <c r="BY1" s="16">
        <v>74</v>
      </c>
      <c r="BZ1" s="16">
        <v>75</v>
      </c>
      <c r="CA1" s="16">
        <v>76</v>
      </c>
      <c r="CB1" s="16">
        <v>77</v>
      </c>
      <c r="CC1" s="16">
        <v>78</v>
      </c>
      <c r="CD1" s="16">
        <v>79</v>
      </c>
      <c r="CE1" s="16">
        <v>80</v>
      </c>
      <c r="CF1" s="16">
        <v>81</v>
      </c>
      <c r="CG1" s="16">
        <v>82</v>
      </c>
      <c r="CH1" s="16">
        <v>83</v>
      </c>
      <c r="CI1" s="16">
        <v>84</v>
      </c>
      <c r="CJ1" s="16">
        <v>85</v>
      </c>
      <c r="CK1" s="16">
        <v>86</v>
      </c>
      <c r="CL1" s="16">
        <v>87</v>
      </c>
      <c r="CM1" s="16">
        <v>88</v>
      </c>
      <c r="CN1" s="16">
        <v>89</v>
      </c>
      <c r="CO1" s="16">
        <v>90</v>
      </c>
      <c r="CP1" s="16">
        <v>91</v>
      </c>
      <c r="CQ1" s="16">
        <v>92</v>
      </c>
      <c r="CR1" s="16">
        <v>93</v>
      </c>
      <c r="CS1" s="16">
        <v>94</v>
      </c>
      <c r="CT1" s="16">
        <v>95</v>
      </c>
      <c r="CU1" s="16">
        <v>96</v>
      </c>
      <c r="CV1" s="16">
        <v>97</v>
      </c>
      <c r="CW1" s="16">
        <v>98</v>
      </c>
      <c r="CX1" s="16">
        <v>99</v>
      </c>
      <c r="CY1" s="16">
        <v>100</v>
      </c>
      <c r="CZ1" s="16">
        <v>101</v>
      </c>
      <c r="DA1" s="16">
        <v>102</v>
      </c>
      <c r="DB1" s="16">
        <v>103</v>
      </c>
      <c r="DC1" s="16">
        <v>104</v>
      </c>
      <c r="DD1" s="16">
        <v>105</v>
      </c>
      <c r="DE1" s="16">
        <v>106</v>
      </c>
      <c r="DF1" s="16">
        <v>107</v>
      </c>
      <c r="DG1" s="16">
        <v>108</v>
      </c>
      <c r="DH1" s="16">
        <v>109</v>
      </c>
      <c r="DI1" s="16">
        <v>110</v>
      </c>
      <c r="DJ1" s="16">
        <v>111</v>
      </c>
      <c r="DK1" s="16">
        <v>112</v>
      </c>
      <c r="DL1" s="16">
        <v>113</v>
      </c>
      <c r="DM1" s="16">
        <v>114</v>
      </c>
      <c r="DN1" s="16">
        <v>115</v>
      </c>
      <c r="DO1" s="16">
        <v>116</v>
      </c>
      <c r="DP1" s="16">
        <v>117</v>
      </c>
      <c r="DQ1" s="16">
        <v>118</v>
      </c>
      <c r="DR1" s="16">
        <v>119</v>
      </c>
      <c r="DS1" s="16">
        <v>120</v>
      </c>
      <c r="DT1" s="16">
        <v>121</v>
      </c>
      <c r="DU1" s="16">
        <v>122</v>
      </c>
      <c r="DV1" s="16">
        <v>123</v>
      </c>
      <c r="DW1" s="16">
        <v>124</v>
      </c>
      <c r="DX1" s="16">
        <v>125</v>
      </c>
      <c r="DY1" s="16">
        <v>126</v>
      </c>
      <c r="DZ1" s="16">
        <v>127</v>
      </c>
      <c r="EA1" s="16">
        <v>128</v>
      </c>
      <c r="EB1" s="16">
        <v>129</v>
      </c>
      <c r="EC1" s="16">
        <v>130</v>
      </c>
      <c r="ED1" s="16">
        <v>131</v>
      </c>
      <c r="EE1" s="16">
        <v>132</v>
      </c>
      <c r="EF1" s="16">
        <v>133</v>
      </c>
      <c r="EG1" s="16">
        <v>134</v>
      </c>
      <c r="EH1" s="16">
        <v>135</v>
      </c>
      <c r="EI1" s="16">
        <v>136</v>
      </c>
      <c r="EJ1" s="16">
        <v>137</v>
      </c>
      <c r="EK1" s="16">
        <v>138</v>
      </c>
      <c r="EL1" s="16">
        <v>139</v>
      </c>
      <c r="EM1" s="16">
        <v>140</v>
      </c>
      <c r="EN1" s="16">
        <v>141</v>
      </c>
      <c r="EO1" s="16">
        <v>142</v>
      </c>
      <c r="EP1" s="16">
        <v>143</v>
      </c>
      <c r="EQ1" s="16">
        <v>144</v>
      </c>
      <c r="ER1" s="16">
        <v>145</v>
      </c>
      <c r="ES1" s="16">
        <v>146</v>
      </c>
      <c r="ET1" s="16">
        <v>147</v>
      </c>
      <c r="EU1" s="16">
        <v>148</v>
      </c>
      <c r="EV1" s="16">
        <v>149</v>
      </c>
      <c r="EW1" s="16">
        <v>150</v>
      </c>
      <c r="EX1" s="16">
        <v>151</v>
      </c>
      <c r="EY1" s="16">
        <v>152</v>
      </c>
      <c r="EZ1" s="16">
        <v>153</v>
      </c>
      <c r="FA1" s="16">
        <v>154</v>
      </c>
      <c r="FB1" s="16">
        <v>155</v>
      </c>
      <c r="FC1" s="16">
        <v>156</v>
      </c>
      <c r="FD1" s="16">
        <v>157</v>
      </c>
      <c r="FE1" s="16">
        <v>158</v>
      </c>
      <c r="FF1" s="16">
        <v>159</v>
      </c>
      <c r="FG1" s="16">
        <v>160</v>
      </c>
      <c r="FH1" s="16">
        <v>161</v>
      </c>
      <c r="FI1" s="16">
        <v>162</v>
      </c>
      <c r="FJ1" s="16">
        <v>163</v>
      </c>
      <c r="FK1" s="16">
        <v>164</v>
      </c>
      <c r="FL1" s="16">
        <v>165</v>
      </c>
      <c r="FM1" s="16">
        <v>166</v>
      </c>
      <c r="FN1" s="16">
        <v>167</v>
      </c>
      <c r="FO1" s="16">
        <v>168</v>
      </c>
      <c r="FP1" s="16">
        <v>169</v>
      </c>
      <c r="FQ1" s="16">
        <v>170</v>
      </c>
      <c r="FR1" s="16">
        <v>171</v>
      </c>
      <c r="FS1" s="16">
        <v>172</v>
      </c>
      <c r="FT1" s="16">
        <v>173</v>
      </c>
      <c r="FU1" s="16">
        <v>174</v>
      </c>
      <c r="FV1" s="16">
        <v>175</v>
      </c>
      <c r="FW1" s="16">
        <v>176</v>
      </c>
      <c r="FX1" s="16">
        <v>177</v>
      </c>
      <c r="FY1" s="16">
        <v>178</v>
      </c>
      <c r="FZ1" s="16">
        <v>179</v>
      </c>
      <c r="GA1" s="16">
        <v>180</v>
      </c>
      <c r="GB1" s="16">
        <v>181</v>
      </c>
      <c r="GC1" s="16">
        <v>182</v>
      </c>
      <c r="GD1" s="16">
        <v>183</v>
      </c>
      <c r="GE1" s="16">
        <v>184</v>
      </c>
      <c r="GF1" s="16">
        <v>185</v>
      </c>
      <c r="GG1" s="16">
        <v>186</v>
      </c>
      <c r="GH1" s="16">
        <v>187</v>
      </c>
      <c r="GI1" s="16">
        <v>188</v>
      </c>
      <c r="GJ1" s="16">
        <v>189</v>
      </c>
      <c r="GK1" s="16">
        <v>190</v>
      </c>
      <c r="GL1" s="16">
        <v>191</v>
      </c>
      <c r="GM1" s="16">
        <v>192</v>
      </c>
      <c r="GN1" s="16">
        <v>193</v>
      </c>
      <c r="GO1" s="16">
        <v>194</v>
      </c>
      <c r="GP1" s="16">
        <v>195</v>
      </c>
      <c r="GQ1" s="16">
        <v>196</v>
      </c>
      <c r="GR1" s="16">
        <v>197</v>
      </c>
      <c r="GS1" s="16">
        <v>198</v>
      </c>
      <c r="GT1" s="16">
        <v>199</v>
      </c>
      <c r="GU1" s="16">
        <v>200</v>
      </c>
      <c r="GV1" s="16">
        <v>201</v>
      </c>
      <c r="GW1" s="16">
        <v>202</v>
      </c>
      <c r="GX1" s="16">
        <v>203</v>
      </c>
      <c r="GY1" s="16">
        <v>204</v>
      </c>
      <c r="GZ1" s="16">
        <v>205</v>
      </c>
      <c r="HA1" s="16">
        <v>206</v>
      </c>
      <c r="HB1" s="16">
        <v>207</v>
      </c>
      <c r="HC1" s="16">
        <v>208</v>
      </c>
      <c r="HD1" s="16">
        <v>209</v>
      </c>
      <c r="HE1" s="16">
        <v>210</v>
      </c>
      <c r="HF1" s="16">
        <v>211</v>
      </c>
      <c r="HG1" s="16">
        <v>212</v>
      </c>
      <c r="HH1" s="16">
        <v>213</v>
      </c>
      <c r="HI1" s="16">
        <v>214</v>
      </c>
      <c r="HJ1" s="16">
        <v>215</v>
      </c>
      <c r="HK1" s="16">
        <v>216</v>
      </c>
      <c r="HL1" s="16">
        <v>217</v>
      </c>
      <c r="HM1" s="16">
        <v>218</v>
      </c>
      <c r="HN1" s="16">
        <v>219</v>
      </c>
      <c r="HO1" s="16">
        <v>220</v>
      </c>
      <c r="HP1" s="16">
        <v>221</v>
      </c>
      <c r="HQ1" s="16">
        <v>222</v>
      </c>
      <c r="HR1" s="16">
        <v>223</v>
      </c>
      <c r="HS1" s="16">
        <v>224</v>
      </c>
      <c r="HT1" s="16">
        <v>225</v>
      </c>
      <c r="HU1" s="16">
        <v>226</v>
      </c>
      <c r="HV1" s="16">
        <v>227</v>
      </c>
      <c r="HW1" s="16">
        <v>228</v>
      </c>
      <c r="HX1" s="16">
        <v>229</v>
      </c>
      <c r="HY1" s="16">
        <v>230</v>
      </c>
      <c r="HZ1" s="16">
        <v>231</v>
      </c>
      <c r="IA1" s="16">
        <v>232</v>
      </c>
      <c r="IB1" s="16">
        <v>233</v>
      </c>
      <c r="IC1" s="16">
        <v>234</v>
      </c>
      <c r="ID1" s="16">
        <v>235</v>
      </c>
      <c r="IE1" s="16">
        <v>236</v>
      </c>
      <c r="IF1" s="16">
        <v>237</v>
      </c>
      <c r="IG1" s="16">
        <v>238</v>
      </c>
      <c r="IH1" s="16">
        <v>239</v>
      </c>
      <c r="II1" s="16">
        <v>240</v>
      </c>
      <c r="IJ1" s="16">
        <v>241</v>
      </c>
      <c r="IK1" s="16">
        <v>242</v>
      </c>
      <c r="IL1" s="16">
        <v>243</v>
      </c>
      <c r="IM1" s="16">
        <v>244</v>
      </c>
      <c r="IN1" s="16">
        <v>245</v>
      </c>
      <c r="IO1" s="16">
        <v>246</v>
      </c>
      <c r="IP1" s="16">
        <v>247</v>
      </c>
      <c r="IQ1" s="16">
        <v>248</v>
      </c>
      <c r="IR1" s="16">
        <v>249</v>
      </c>
      <c r="IS1" s="16">
        <v>250</v>
      </c>
    </row>
    <row r="2" spans="1:253" ht="20.100000000000001" customHeight="1" x14ac:dyDescent="0.25">
      <c r="A2" s="108" t="s">
        <v>111</v>
      </c>
      <c r="B2" s="108"/>
      <c r="C2" s="108"/>
    </row>
    <row r="3" spans="1:253" ht="20.100000000000001" customHeight="1" x14ac:dyDescent="0.25">
      <c r="B3" s="108" t="s">
        <v>112</v>
      </c>
      <c r="C3" s="109"/>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row>
    <row r="4" spans="1:253" ht="20.100000000000001" customHeight="1" x14ac:dyDescent="0.2">
      <c r="A4" s="106"/>
      <c r="B4" s="106"/>
      <c r="C4" s="107"/>
    </row>
    <row r="5" spans="1:253" ht="20.100000000000001" customHeight="1" x14ac:dyDescent="0.25">
      <c r="B5" s="108" t="s">
        <v>8</v>
      </c>
      <c r="C5" s="109"/>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row>
    <row r="6" spans="1:253" ht="20.100000000000001" customHeight="1" x14ac:dyDescent="0.2">
      <c r="A6" s="106"/>
      <c r="B6" s="106"/>
      <c r="C6" s="106"/>
    </row>
    <row r="7" spans="1:253" ht="30" customHeight="1" x14ac:dyDescent="0.25">
      <c r="B7" s="105" t="s">
        <v>212</v>
      </c>
      <c r="C7" s="105"/>
    </row>
    <row r="8" spans="1:253" ht="20.100000000000001" customHeight="1" x14ac:dyDescent="0.25">
      <c r="A8" s="106"/>
      <c r="B8" s="106"/>
      <c r="C8" s="4" t="s">
        <v>201</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row>
    <row r="9" spans="1:253" ht="20.100000000000001" customHeight="1" x14ac:dyDescent="0.25">
      <c r="A9" s="106"/>
      <c r="B9" s="106"/>
      <c r="C9" s="4" t="s">
        <v>102</v>
      </c>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row>
    <row r="10" spans="1:253" ht="20.100000000000001" customHeight="1" x14ac:dyDescent="0.25">
      <c r="A10" s="106"/>
      <c r="B10" s="106"/>
      <c r="C10" s="4" t="s">
        <v>118</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row>
    <row r="11" spans="1:253" ht="20.100000000000001" customHeight="1" x14ac:dyDescent="0.2">
      <c r="A11" s="106"/>
      <c r="B11" s="106"/>
      <c r="C11" s="106"/>
    </row>
    <row r="12" spans="1:253" ht="20.100000000000001" customHeight="1" x14ac:dyDescent="0.25">
      <c r="B12" s="108" t="s">
        <v>51</v>
      </c>
      <c r="C12" s="109"/>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row>
    <row r="13" spans="1:253" ht="20.100000000000001" customHeight="1" x14ac:dyDescent="0.2">
      <c r="A13" s="106"/>
      <c r="B13" s="106"/>
      <c r="C13" s="106"/>
    </row>
    <row r="14" spans="1:253" ht="31.5" customHeight="1" x14ac:dyDescent="0.25">
      <c r="B14" s="105" t="s">
        <v>213</v>
      </c>
      <c r="C14" s="105"/>
    </row>
    <row r="15" spans="1:253" ht="20.100000000000001" customHeight="1" x14ac:dyDescent="0.25">
      <c r="B15">
        <v>1</v>
      </c>
      <c r="C15" s="5" t="s">
        <v>153</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row>
    <row r="16" spans="1:253" ht="20.100000000000001" customHeight="1" x14ac:dyDescent="0.25">
      <c r="B16">
        <v>2</v>
      </c>
      <c r="C16" s="5" t="s">
        <v>154</v>
      </c>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row>
    <row r="17" spans="1:253" ht="20.100000000000001" customHeight="1" x14ac:dyDescent="0.25">
      <c r="B17">
        <v>3</v>
      </c>
      <c r="C17" s="6" t="s">
        <v>156</v>
      </c>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row>
    <row r="18" spans="1:253" ht="30" customHeight="1" x14ac:dyDescent="0.25">
      <c r="B18" s="35">
        <v>4</v>
      </c>
      <c r="C18" s="6" t="s">
        <v>155</v>
      </c>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row>
    <row r="19" spans="1:253" ht="20.100000000000001" customHeight="1" x14ac:dyDescent="0.25">
      <c r="B19">
        <v>5</v>
      </c>
      <c r="C19" s="6" t="s">
        <v>157</v>
      </c>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row>
    <row r="20" spans="1:253" ht="20.100000000000001" customHeight="1" x14ac:dyDescent="0.25">
      <c r="B20">
        <v>6</v>
      </c>
      <c r="C20" s="5" t="s">
        <v>158</v>
      </c>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row>
    <row r="21" spans="1:253" ht="20.100000000000001" customHeight="1" x14ac:dyDescent="0.25">
      <c r="B21">
        <v>7</v>
      </c>
      <c r="C21" s="6" t="s">
        <v>159</v>
      </c>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row>
    <row r="22" spans="1:253" ht="20.100000000000001" customHeight="1" x14ac:dyDescent="0.25">
      <c r="B22">
        <v>8</v>
      </c>
      <c r="C22" s="6" t="s">
        <v>160</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row>
    <row r="23" spans="1:253" ht="20.100000000000001" customHeight="1" x14ac:dyDescent="0.25">
      <c r="B23">
        <v>9</v>
      </c>
      <c r="C23" s="5" t="s">
        <v>161</v>
      </c>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row>
    <row r="24" spans="1:253" ht="20.100000000000001" customHeight="1" x14ac:dyDescent="0.25">
      <c r="B24">
        <v>10</v>
      </c>
      <c r="C24" s="6" t="s">
        <v>162</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row>
    <row r="25" spans="1:253" ht="20.100000000000001" customHeight="1" x14ac:dyDescent="0.25">
      <c r="B25">
        <v>11</v>
      </c>
      <c r="C25" s="5" t="s">
        <v>163</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row>
    <row r="26" spans="1:253" ht="20.100000000000001" customHeight="1" x14ac:dyDescent="0.25">
      <c r="B26">
        <v>12</v>
      </c>
      <c r="C26" s="6" t="s">
        <v>164</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row>
    <row r="27" spans="1:253" ht="20.100000000000001" customHeight="1" x14ac:dyDescent="0.25">
      <c r="B27">
        <v>13</v>
      </c>
      <c r="C27" s="5" t="s">
        <v>165</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row>
    <row r="28" spans="1:253" ht="20.100000000000001" customHeight="1" x14ac:dyDescent="0.25">
      <c r="B28">
        <v>14</v>
      </c>
      <c r="C28" s="5" t="s">
        <v>166</v>
      </c>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row>
    <row r="29" spans="1:253" ht="20.100000000000001" customHeight="1" x14ac:dyDescent="0.25">
      <c r="B29">
        <v>15</v>
      </c>
      <c r="C29" s="6" t="s">
        <v>167</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row>
    <row r="30" spans="1:253" ht="20.100000000000001" customHeight="1" x14ac:dyDescent="0.25">
      <c r="B30">
        <v>16</v>
      </c>
      <c r="C30" s="5" t="s">
        <v>103</v>
      </c>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row>
    <row r="31" spans="1:253" ht="20.100000000000001" customHeight="1" x14ac:dyDescent="0.25">
      <c r="B31">
        <v>17</v>
      </c>
      <c r="C31" s="5" t="s">
        <v>104</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row>
    <row r="32" spans="1:253" ht="20.100000000000001" customHeight="1" x14ac:dyDescent="0.2">
      <c r="A32" s="106"/>
      <c r="B32" s="106"/>
      <c r="C32" s="107"/>
    </row>
    <row r="33" spans="1:253" ht="50.25" customHeight="1" x14ac:dyDescent="0.25">
      <c r="B33" s="105" t="s">
        <v>214</v>
      </c>
      <c r="C33" s="105"/>
    </row>
    <row r="34" spans="1:253" ht="20.100000000000001" customHeight="1" x14ac:dyDescent="0.25">
      <c r="C34" s="5" t="s">
        <v>113</v>
      </c>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row>
    <row r="35" spans="1:253" ht="20.100000000000001" customHeight="1" x14ac:dyDescent="0.25">
      <c r="C35" s="5" t="s">
        <v>114</v>
      </c>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row>
    <row r="36" spans="1:253" ht="20.100000000000001" customHeight="1" x14ac:dyDescent="0.25">
      <c r="C36" s="5" t="s">
        <v>115</v>
      </c>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row>
    <row r="37" spans="1:253" ht="20.100000000000001" customHeight="1" x14ac:dyDescent="0.25">
      <c r="C37" s="5" t="s">
        <v>117</v>
      </c>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row>
    <row r="38" spans="1:253" ht="20.100000000000001" customHeight="1" x14ac:dyDescent="0.25">
      <c r="C38" s="5" t="s">
        <v>218</v>
      </c>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row>
    <row r="39" spans="1:253" ht="20.100000000000001" customHeight="1" x14ac:dyDescent="0.25">
      <c r="C39" s="5" t="s">
        <v>53</v>
      </c>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row>
    <row r="40" spans="1:253" ht="20.100000000000001" customHeight="1" x14ac:dyDescent="0.25">
      <c r="C40" s="5" t="s">
        <v>202</v>
      </c>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row>
    <row r="41" spans="1:253" ht="20.100000000000001" customHeight="1" x14ac:dyDescent="0.2">
      <c r="A41" s="106"/>
      <c r="B41" s="106"/>
      <c r="C41" s="106"/>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row>
    <row r="42" spans="1:253" ht="20.100000000000001" customHeight="1" x14ac:dyDescent="0.25">
      <c r="A42" s="108" t="s">
        <v>110</v>
      </c>
      <c r="B42" s="108"/>
      <c r="C42" s="108"/>
    </row>
    <row r="43" spans="1:253" ht="20.100000000000001" customHeight="1" x14ac:dyDescent="0.2">
      <c r="B43" s="112" t="s">
        <v>226</v>
      </c>
      <c r="C43" s="112"/>
    </row>
    <row r="44" spans="1:253" ht="10.5" customHeight="1" x14ac:dyDescent="0.2">
      <c r="B44" s="4"/>
      <c r="C44" s="4"/>
    </row>
    <row r="45" spans="1:253" ht="20.100000000000001" customHeight="1" x14ac:dyDescent="0.25">
      <c r="C45" s="4" t="s">
        <v>227</v>
      </c>
      <c r="D45" s="1">
        <f>SUM(D46:D49)</f>
        <v>0</v>
      </c>
      <c r="E45" s="1">
        <f>SUM(E46:E49)</f>
        <v>0</v>
      </c>
      <c r="F45" s="1">
        <f t="shared" ref="F45:BP45" si="0">SUM(F46:F49)</f>
        <v>0</v>
      </c>
      <c r="G45" s="1">
        <f t="shared" si="0"/>
        <v>0</v>
      </c>
      <c r="H45" s="1">
        <f t="shared" si="0"/>
        <v>0</v>
      </c>
      <c r="I45" s="1">
        <f t="shared" si="0"/>
        <v>0</v>
      </c>
      <c r="J45" s="1">
        <f t="shared" si="0"/>
        <v>0</v>
      </c>
      <c r="K45" s="1">
        <f t="shared" si="0"/>
        <v>0</v>
      </c>
      <c r="L45" s="1">
        <f t="shared" si="0"/>
        <v>0</v>
      </c>
      <c r="M45" s="1">
        <f t="shared" si="0"/>
        <v>0</v>
      </c>
      <c r="N45" s="1">
        <f t="shared" si="0"/>
        <v>0</v>
      </c>
      <c r="O45" s="1">
        <f t="shared" si="0"/>
        <v>0</v>
      </c>
      <c r="P45" s="1">
        <f t="shared" si="0"/>
        <v>0</v>
      </c>
      <c r="Q45" s="1">
        <f t="shared" si="0"/>
        <v>0</v>
      </c>
      <c r="R45" s="1">
        <f t="shared" si="0"/>
        <v>0</v>
      </c>
      <c r="S45" s="1">
        <f t="shared" si="0"/>
        <v>0</v>
      </c>
      <c r="T45" s="1">
        <f t="shared" si="0"/>
        <v>0</v>
      </c>
      <c r="U45" s="1">
        <f t="shared" si="0"/>
        <v>0</v>
      </c>
      <c r="V45" s="1">
        <f t="shared" si="0"/>
        <v>0</v>
      </c>
      <c r="W45" s="1">
        <f t="shared" si="0"/>
        <v>0</v>
      </c>
      <c r="X45" s="1">
        <f t="shared" si="0"/>
        <v>0</v>
      </c>
      <c r="Y45" s="1">
        <f t="shared" si="0"/>
        <v>0</v>
      </c>
      <c r="Z45" s="1">
        <f t="shared" si="0"/>
        <v>0</v>
      </c>
      <c r="AA45" s="1">
        <f t="shared" si="0"/>
        <v>0</v>
      </c>
      <c r="AB45" s="1">
        <f t="shared" si="0"/>
        <v>0</v>
      </c>
      <c r="AC45" s="1">
        <f t="shared" si="0"/>
        <v>0</v>
      </c>
      <c r="AD45" s="1">
        <f t="shared" si="0"/>
        <v>0</v>
      </c>
      <c r="AE45" s="1">
        <f t="shared" si="0"/>
        <v>0</v>
      </c>
      <c r="AF45" s="1">
        <f t="shared" si="0"/>
        <v>0</v>
      </c>
      <c r="AG45" s="1">
        <f t="shared" si="0"/>
        <v>0</v>
      </c>
      <c r="AH45" s="1">
        <f t="shared" si="0"/>
        <v>0</v>
      </c>
      <c r="AI45" s="1">
        <f t="shared" si="0"/>
        <v>0</v>
      </c>
      <c r="AJ45" s="1">
        <f t="shared" si="0"/>
        <v>0</v>
      </c>
      <c r="AK45" s="1">
        <f t="shared" si="0"/>
        <v>0</v>
      </c>
      <c r="AL45" s="1">
        <f t="shared" si="0"/>
        <v>0</v>
      </c>
      <c r="AM45" s="1">
        <f t="shared" si="0"/>
        <v>0</v>
      </c>
      <c r="AN45" s="1">
        <f t="shared" si="0"/>
        <v>0</v>
      </c>
      <c r="AO45" s="1">
        <f t="shared" si="0"/>
        <v>0</v>
      </c>
      <c r="AP45" s="1">
        <f t="shared" si="0"/>
        <v>0</v>
      </c>
      <c r="AQ45" s="1">
        <f t="shared" si="0"/>
        <v>0</v>
      </c>
      <c r="AR45" s="1">
        <f t="shared" si="0"/>
        <v>0</v>
      </c>
      <c r="AS45" s="1">
        <f t="shared" si="0"/>
        <v>0</v>
      </c>
      <c r="AT45" s="1">
        <f t="shared" si="0"/>
        <v>0</v>
      </c>
      <c r="AU45" s="1">
        <f t="shared" si="0"/>
        <v>0</v>
      </c>
      <c r="AV45" s="1">
        <f t="shared" si="0"/>
        <v>0</v>
      </c>
      <c r="AW45" s="1">
        <f t="shared" si="0"/>
        <v>0</v>
      </c>
      <c r="AX45" s="1">
        <f t="shared" si="0"/>
        <v>0</v>
      </c>
      <c r="AY45" s="1">
        <f t="shared" si="0"/>
        <v>0</v>
      </c>
      <c r="AZ45" s="1">
        <f t="shared" si="0"/>
        <v>0</v>
      </c>
      <c r="BA45" s="1">
        <f t="shared" si="0"/>
        <v>0</v>
      </c>
      <c r="BB45" s="1">
        <f t="shared" si="0"/>
        <v>0</v>
      </c>
      <c r="BC45" s="1">
        <f t="shared" si="0"/>
        <v>0</v>
      </c>
      <c r="BD45" s="1">
        <f t="shared" si="0"/>
        <v>0</v>
      </c>
      <c r="BE45" s="1">
        <f t="shared" si="0"/>
        <v>0</v>
      </c>
      <c r="BF45" s="1">
        <f t="shared" si="0"/>
        <v>0</v>
      </c>
      <c r="BG45" s="1">
        <f t="shared" si="0"/>
        <v>0</v>
      </c>
      <c r="BH45" s="1">
        <f t="shared" si="0"/>
        <v>0</v>
      </c>
      <c r="BI45" s="1">
        <f t="shared" si="0"/>
        <v>0</v>
      </c>
      <c r="BJ45" s="1">
        <f t="shared" si="0"/>
        <v>0</v>
      </c>
      <c r="BK45" s="1">
        <f t="shared" si="0"/>
        <v>0</v>
      </c>
      <c r="BL45" s="1">
        <f t="shared" si="0"/>
        <v>0</v>
      </c>
      <c r="BM45" s="1">
        <f t="shared" si="0"/>
        <v>0</v>
      </c>
      <c r="BN45" s="1">
        <f t="shared" si="0"/>
        <v>0</v>
      </c>
      <c r="BO45" s="1">
        <f t="shared" si="0"/>
        <v>0</v>
      </c>
      <c r="BP45" s="1">
        <f t="shared" si="0"/>
        <v>0</v>
      </c>
      <c r="BQ45" s="1">
        <f t="shared" ref="BQ45:EB45" si="1">SUM(BQ46:BQ49)</f>
        <v>0</v>
      </c>
      <c r="BR45" s="1">
        <f t="shared" si="1"/>
        <v>0</v>
      </c>
      <c r="BS45" s="1">
        <f t="shared" si="1"/>
        <v>0</v>
      </c>
      <c r="BT45" s="1">
        <f t="shared" si="1"/>
        <v>0</v>
      </c>
      <c r="BU45" s="1">
        <f t="shared" si="1"/>
        <v>0</v>
      </c>
      <c r="BV45" s="1">
        <f t="shared" si="1"/>
        <v>0</v>
      </c>
      <c r="BW45" s="1">
        <f t="shared" si="1"/>
        <v>0</v>
      </c>
      <c r="BX45" s="1">
        <f t="shared" si="1"/>
        <v>0</v>
      </c>
      <c r="BY45" s="1">
        <f t="shared" si="1"/>
        <v>0</v>
      </c>
      <c r="BZ45" s="1">
        <f t="shared" si="1"/>
        <v>0</v>
      </c>
      <c r="CA45" s="1">
        <f t="shared" si="1"/>
        <v>0</v>
      </c>
      <c r="CB45" s="1">
        <f t="shared" si="1"/>
        <v>0</v>
      </c>
      <c r="CC45" s="1">
        <f t="shared" si="1"/>
        <v>0</v>
      </c>
      <c r="CD45" s="1">
        <f t="shared" si="1"/>
        <v>0</v>
      </c>
      <c r="CE45" s="1">
        <f t="shared" si="1"/>
        <v>0</v>
      </c>
      <c r="CF45" s="1">
        <f t="shared" si="1"/>
        <v>0</v>
      </c>
      <c r="CG45" s="1">
        <f t="shared" si="1"/>
        <v>0</v>
      </c>
      <c r="CH45" s="1">
        <f t="shared" si="1"/>
        <v>0</v>
      </c>
      <c r="CI45" s="1">
        <f t="shared" si="1"/>
        <v>0</v>
      </c>
      <c r="CJ45" s="1">
        <f t="shared" si="1"/>
        <v>0</v>
      </c>
      <c r="CK45" s="1">
        <f t="shared" si="1"/>
        <v>0</v>
      </c>
      <c r="CL45" s="1">
        <f t="shared" si="1"/>
        <v>0</v>
      </c>
      <c r="CM45" s="1">
        <f t="shared" si="1"/>
        <v>0</v>
      </c>
      <c r="CN45" s="1">
        <f t="shared" si="1"/>
        <v>0</v>
      </c>
      <c r="CO45" s="1">
        <f t="shared" si="1"/>
        <v>0</v>
      </c>
      <c r="CP45" s="1">
        <f t="shared" si="1"/>
        <v>0</v>
      </c>
      <c r="CQ45" s="1">
        <f t="shared" si="1"/>
        <v>0</v>
      </c>
      <c r="CR45" s="1">
        <f t="shared" si="1"/>
        <v>0</v>
      </c>
      <c r="CS45" s="1">
        <f t="shared" si="1"/>
        <v>0</v>
      </c>
      <c r="CT45" s="1">
        <f t="shared" si="1"/>
        <v>0</v>
      </c>
      <c r="CU45" s="1">
        <f t="shared" si="1"/>
        <v>0</v>
      </c>
      <c r="CV45" s="1">
        <f t="shared" si="1"/>
        <v>0</v>
      </c>
      <c r="CW45" s="1">
        <f t="shared" si="1"/>
        <v>0</v>
      </c>
      <c r="CX45" s="1">
        <f t="shared" si="1"/>
        <v>0</v>
      </c>
      <c r="CY45" s="1">
        <f t="shared" si="1"/>
        <v>0</v>
      </c>
      <c r="CZ45" s="1">
        <f t="shared" si="1"/>
        <v>0</v>
      </c>
      <c r="DA45" s="1">
        <f t="shared" si="1"/>
        <v>0</v>
      </c>
      <c r="DB45" s="1">
        <f t="shared" si="1"/>
        <v>0</v>
      </c>
      <c r="DC45" s="1">
        <f t="shared" si="1"/>
        <v>0</v>
      </c>
      <c r="DD45" s="1">
        <f t="shared" si="1"/>
        <v>0</v>
      </c>
      <c r="DE45" s="1">
        <f t="shared" si="1"/>
        <v>0</v>
      </c>
      <c r="DF45" s="1">
        <f t="shared" si="1"/>
        <v>0</v>
      </c>
      <c r="DG45" s="1">
        <f t="shared" si="1"/>
        <v>0</v>
      </c>
      <c r="DH45" s="1">
        <f t="shared" si="1"/>
        <v>0</v>
      </c>
      <c r="DI45" s="1">
        <f t="shared" si="1"/>
        <v>0</v>
      </c>
      <c r="DJ45" s="1">
        <f t="shared" si="1"/>
        <v>0</v>
      </c>
      <c r="DK45" s="1">
        <f t="shared" si="1"/>
        <v>0</v>
      </c>
      <c r="DL45" s="1">
        <f t="shared" si="1"/>
        <v>0</v>
      </c>
      <c r="DM45" s="1">
        <f t="shared" si="1"/>
        <v>0</v>
      </c>
      <c r="DN45" s="1">
        <f t="shared" si="1"/>
        <v>0</v>
      </c>
      <c r="DO45" s="1">
        <f t="shared" si="1"/>
        <v>0</v>
      </c>
      <c r="DP45" s="1">
        <f t="shared" si="1"/>
        <v>0</v>
      </c>
      <c r="DQ45" s="1">
        <f t="shared" si="1"/>
        <v>0</v>
      </c>
      <c r="DR45" s="1">
        <f t="shared" si="1"/>
        <v>0</v>
      </c>
      <c r="DS45" s="1">
        <f t="shared" si="1"/>
        <v>0</v>
      </c>
      <c r="DT45" s="1">
        <f t="shared" si="1"/>
        <v>0</v>
      </c>
      <c r="DU45" s="1">
        <f t="shared" si="1"/>
        <v>0</v>
      </c>
      <c r="DV45" s="1">
        <f t="shared" si="1"/>
        <v>0</v>
      </c>
      <c r="DW45" s="1">
        <f t="shared" si="1"/>
        <v>0</v>
      </c>
      <c r="DX45" s="1">
        <f t="shared" si="1"/>
        <v>0</v>
      </c>
      <c r="DY45" s="1">
        <f t="shared" si="1"/>
        <v>0</v>
      </c>
      <c r="DZ45" s="1">
        <f t="shared" si="1"/>
        <v>0</v>
      </c>
      <c r="EA45" s="1">
        <f t="shared" si="1"/>
        <v>0</v>
      </c>
      <c r="EB45" s="1">
        <f t="shared" si="1"/>
        <v>0</v>
      </c>
      <c r="EC45" s="1">
        <f t="shared" ref="EC45:GN45" si="2">SUM(EC46:EC49)</f>
        <v>0</v>
      </c>
      <c r="ED45" s="1">
        <f t="shared" si="2"/>
        <v>0</v>
      </c>
      <c r="EE45" s="1">
        <f t="shared" si="2"/>
        <v>0</v>
      </c>
      <c r="EF45" s="1">
        <f t="shared" si="2"/>
        <v>0</v>
      </c>
      <c r="EG45" s="1">
        <f t="shared" si="2"/>
        <v>0</v>
      </c>
      <c r="EH45" s="1">
        <f t="shared" si="2"/>
        <v>0</v>
      </c>
      <c r="EI45" s="1">
        <f t="shared" si="2"/>
        <v>0</v>
      </c>
      <c r="EJ45" s="1">
        <f t="shared" si="2"/>
        <v>0</v>
      </c>
      <c r="EK45" s="1">
        <f t="shared" si="2"/>
        <v>0</v>
      </c>
      <c r="EL45" s="1">
        <f t="shared" si="2"/>
        <v>0</v>
      </c>
      <c r="EM45" s="1">
        <f t="shared" si="2"/>
        <v>0</v>
      </c>
      <c r="EN45" s="1">
        <f t="shared" si="2"/>
        <v>0</v>
      </c>
      <c r="EO45" s="1">
        <f t="shared" si="2"/>
        <v>0</v>
      </c>
      <c r="EP45" s="1">
        <f t="shared" si="2"/>
        <v>0</v>
      </c>
      <c r="EQ45" s="1">
        <f t="shared" si="2"/>
        <v>0</v>
      </c>
      <c r="ER45" s="1">
        <f t="shared" si="2"/>
        <v>0</v>
      </c>
      <c r="ES45" s="1">
        <f t="shared" si="2"/>
        <v>0</v>
      </c>
      <c r="ET45" s="1">
        <f t="shared" si="2"/>
        <v>0</v>
      </c>
      <c r="EU45" s="1">
        <f t="shared" si="2"/>
        <v>0</v>
      </c>
      <c r="EV45" s="1">
        <f t="shared" si="2"/>
        <v>0</v>
      </c>
      <c r="EW45" s="1">
        <f t="shared" si="2"/>
        <v>0</v>
      </c>
      <c r="EX45" s="1">
        <f t="shared" si="2"/>
        <v>0</v>
      </c>
      <c r="EY45" s="1">
        <f t="shared" si="2"/>
        <v>0</v>
      </c>
      <c r="EZ45" s="1">
        <f t="shared" si="2"/>
        <v>0</v>
      </c>
      <c r="FA45" s="1">
        <f t="shared" si="2"/>
        <v>0</v>
      </c>
      <c r="FB45" s="1">
        <f t="shared" si="2"/>
        <v>0</v>
      </c>
      <c r="FC45" s="1">
        <f t="shared" si="2"/>
        <v>0</v>
      </c>
      <c r="FD45" s="1">
        <f t="shared" si="2"/>
        <v>0</v>
      </c>
      <c r="FE45" s="1">
        <f t="shared" si="2"/>
        <v>0</v>
      </c>
      <c r="FF45" s="1">
        <f t="shared" si="2"/>
        <v>0</v>
      </c>
      <c r="FG45" s="1">
        <f t="shared" si="2"/>
        <v>0</v>
      </c>
      <c r="FH45" s="1">
        <f t="shared" si="2"/>
        <v>0</v>
      </c>
      <c r="FI45" s="1">
        <f t="shared" si="2"/>
        <v>0</v>
      </c>
      <c r="FJ45" s="1">
        <f t="shared" si="2"/>
        <v>0</v>
      </c>
      <c r="FK45" s="1">
        <f t="shared" si="2"/>
        <v>0</v>
      </c>
      <c r="FL45" s="1">
        <f t="shared" si="2"/>
        <v>0</v>
      </c>
      <c r="FM45" s="1">
        <f t="shared" si="2"/>
        <v>0</v>
      </c>
      <c r="FN45" s="1">
        <f t="shared" si="2"/>
        <v>0</v>
      </c>
      <c r="FO45" s="1">
        <f t="shared" si="2"/>
        <v>0</v>
      </c>
      <c r="FP45" s="1">
        <f t="shared" si="2"/>
        <v>0</v>
      </c>
      <c r="FQ45" s="1">
        <f t="shared" si="2"/>
        <v>0</v>
      </c>
      <c r="FR45" s="1">
        <f t="shared" si="2"/>
        <v>0</v>
      </c>
      <c r="FS45" s="1">
        <f t="shared" si="2"/>
        <v>0</v>
      </c>
      <c r="FT45" s="1">
        <f t="shared" si="2"/>
        <v>0</v>
      </c>
      <c r="FU45" s="1">
        <f t="shared" si="2"/>
        <v>0</v>
      </c>
      <c r="FV45" s="1">
        <f t="shared" si="2"/>
        <v>0</v>
      </c>
      <c r="FW45" s="1">
        <f t="shared" si="2"/>
        <v>0</v>
      </c>
      <c r="FX45" s="1">
        <f t="shared" si="2"/>
        <v>0</v>
      </c>
      <c r="FY45" s="1">
        <f t="shared" si="2"/>
        <v>0</v>
      </c>
      <c r="FZ45" s="1">
        <f t="shared" si="2"/>
        <v>0</v>
      </c>
      <c r="GA45" s="1">
        <f t="shared" si="2"/>
        <v>0</v>
      </c>
      <c r="GB45" s="1">
        <f t="shared" si="2"/>
        <v>0</v>
      </c>
      <c r="GC45" s="1">
        <f t="shared" si="2"/>
        <v>0</v>
      </c>
      <c r="GD45" s="1">
        <f t="shared" si="2"/>
        <v>0</v>
      </c>
      <c r="GE45" s="1">
        <f t="shared" si="2"/>
        <v>0</v>
      </c>
      <c r="GF45" s="1">
        <f t="shared" si="2"/>
        <v>0</v>
      </c>
      <c r="GG45" s="1">
        <f t="shared" si="2"/>
        <v>0</v>
      </c>
      <c r="GH45" s="1">
        <f t="shared" si="2"/>
        <v>0</v>
      </c>
      <c r="GI45" s="1">
        <f t="shared" si="2"/>
        <v>0</v>
      </c>
      <c r="GJ45" s="1">
        <f t="shared" si="2"/>
        <v>0</v>
      </c>
      <c r="GK45" s="1">
        <f t="shared" si="2"/>
        <v>0</v>
      </c>
      <c r="GL45" s="1">
        <f t="shared" si="2"/>
        <v>0</v>
      </c>
      <c r="GM45" s="1">
        <f t="shared" si="2"/>
        <v>0</v>
      </c>
      <c r="GN45" s="1">
        <f t="shared" si="2"/>
        <v>0</v>
      </c>
      <c r="GO45" s="1">
        <f t="shared" ref="GO45:IS45" si="3">SUM(GO46:GO49)</f>
        <v>0</v>
      </c>
      <c r="GP45" s="1">
        <f t="shared" si="3"/>
        <v>0</v>
      </c>
      <c r="GQ45" s="1">
        <f t="shared" si="3"/>
        <v>0</v>
      </c>
      <c r="GR45" s="1">
        <f t="shared" si="3"/>
        <v>0</v>
      </c>
      <c r="GS45" s="1">
        <f t="shared" si="3"/>
        <v>0</v>
      </c>
      <c r="GT45" s="1">
        <f t="shared" si="3"/>
        <v>0</v>
      </c>
      <c r="GU45" s="1">
        <f t="shared" si="3"/>
        <v>0</v>
      </c>
      <c r="GV45" s="1">
        <f t="shared" si="3"/>
        <v>0</v>
      </c>
      <c r="GW45" s="1">
        <f t="shared" si="3"/>
        <v>0</v>
      </c>
      <c r="GX45" s="1">
        <f t="shared" si="3"/>
        <v>0</v>
      </c>
      <c r="GY45" s="1">
        <f t="shared" si="3"/>
        <v>0</v>
      </c>
      <c r="GZ45" s="1">
        <f t="shared" si="3"/>
        <v>0</v>
      </c>
      <c r="HA45" s="1">
        <f t="shared" si="3"/>
        <v>0</v>
      </c>
      <c r="HB45" s="1">
        <f t="shared" si="3"/>
        <v>0</v>
      </c>
      <c r="HC45" s="1">
        <f t="shared" si="3"/>
        <v>0</v>
      </c>
      <c r="HD45" s="1">
        <f t="shared" si="3"/>
        <v>0</v>
      </c>
      <c r="HE45" s="1">
        <f t="shared" si="3"/>
        <v>0</v>
      </c>
      <c r="HF45" s="1">
        <f t="shared" si="3"/>
        <v>0</v>
      </c>
      <c r="HG45" s="1">
        <f t="shared" si="3"/>
        <v>0</v>
      </c>
      <c r="HH45" s="1">
        <f t="shared" si="3"/>
        <v>0</v>
      </c>
      <c r="HI45" s="1">
        <f t="shared" si="3"/>
        <v>0</v>
      </c>
      <c r="HJ45" s="1">
        <f t="shared" si="3"/>
        <v>0</v>
      </c>
      <c r="HK45" s="1">
        <f t="shared" si="3"/>
        <v>0</v>
      </c>
      <c r="HL45" s="1">
        <f t="shared" si="3"/>
        <v>0</v>
      </c>
      <c r="HM45" s="1">
        <f t="shared" si="3"/>
        <v>0</v>
      </c>
      <c r="HN45" s="1">
        <f t="shared" si="3"/>
        <v>0</v>
      </c>
      <c r="HO45" s="1">
        <f t="shared" si="3"/>
        <v>0</v>
      </c>
      <c r="HP45" s="1">
        <f t="shared" si="3"/>
        <v>0</v>
      </c>
      <c r="HQ45" s="1">
        <f t="shared" si="3"/>
        <v>0</v>
      </c>
      <c r="HR45" s="1">
        <f t="shared" si="3"/>
        <v>0</v>
      </c>
      <c r="HS45" s="1">
        <f t="shared" si="3"/>
        <v>0</v>
      </c>
      <c r="HT45" s="1">
        <f t="shared" si="3"/>
        <v>0</v>
      </c>
      <c r="HU45" s="1">
        <f t="shared" si="3"/>
        <v>0</v>
      </c>
      <c r="HV45" s="1">
        <f t="shared" si="3"/>
        <v>0</v>
      </c>
      <c r="HW45" s="1">
        <f t="shared" si="3"/>
        <v>0</v>
      </c>
      <c r="HX45" s="1">
        <f t="shared" si="3"/>
        <v>0</v>
      </c>
      <c r="HY45" s="1">
        <f t="shared" si="3"/>
        <v>0</v>
      </c>
      <c r="HZ45" s="1">
        <f t="shared" si="3"/>
        <v>0</v>
      </c>
      <c r="IA45" s="1">
        <f t="shared" si="3"/>
        <v>0</v>
      </c>
      <c r="IB45" s="1">
        <f t="shared" si="3"/>
        <v>0</v>
      </c>
      <c r="IC45" s="1">
        <f t="shared" si="3"/>
        <v>0</v>
      </c>
      <c r="ID45" s="1">
        <f t="shared" si="3"/>
        <v>0</v>
      </c>
      <c r="IE45" s="1">
        <f t="shared" si="3"/>
        <v>0</v>
      </c>
      <c r="IF45" s="1">
        <f t="shared" si="3"/>
        <v>0</v>
      </c>
      <c r="IG45" s="1">
        <f t="shared" si="3"/>
        <v>0</v>
      </c>
      <c r="IH45" s="1">
        <f t="shared" si="3"/>
        <v>0</v>
      </c>
      <c r="II45" s="1">
        <f t="shared" si="3"/>
        <v>0</v>
      </c>
      <c r="IJ45" s="1">
        <f t="shared" si="3"/>
        <v>0</v>
      </c>
      <c r="IK45" s="1">
        <f t="shared" si="3"/>
        <v>0</v>
      </c>
      <c r="IL45" s="1">
        <f t="shared" si="3"/>
        <v>0</v>
      </c>
      <c r="IM45" s="1">
        <f t="shared" si="3"/>
        <v>0</v>
      </c>
      <c r="IN45" s="1">
        <f t="shared" si="3"/>
        <v>0</v>
      </c>
      <c r="IO45" s="1">
        <f t="shared" si="3"/>
        <v>0</v>
      </c>
      <c r="IP45" s="1">
        <f t="shared" si="3"/>
        <v>0</v>
      </c>
      <c r="IQ45" s="1">
        <f t="shared" si="3"/>
        <v>0</v>
      </c>
      <c r="IR45" s="1">
        <f t="shared" si="3"/>
        <v>0</v>
      </c>
      <c r="IS45" s="1">
        <f t="shared" si="3"/>
        <v>0</v>
      </c>
    </row>
    <row r="46" spans="1:253" ht="20.100000000000001" customHeight="1" x14ac:dyDescent="0.25">
      <c r="C46" s="32" t="s">
        <v>106</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row>
    <row r="47" spans="1:253" ht="20.100000000000001" customHeight="1" x14ac:dyDescent="0.25">
      <c r="C47" s="32" t="s">
        <v>107</v>
      </c>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row>
    <row r="48" spans="1:253" ht="20.100000000000001" customHeight="1" x14ac:dyDescent="0.25">
      <c r="C48" s="32" t="s">
        <v>108</v>
      </c>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row>
    <row r="49" spans="2:253" ht="20.100000000000001" customHeight="1" x14ac:dyDescent="0.25">
      <c r="C49" s="32" t="s">
        <v>109</v>
      </c>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row>
    <row r="50" spans="2:253" ht="10.5" customHeight="1" x14ac:dyDescent="0.2">
      <c r="B50" s="4"/>
      <c r="C50" s="4"/>
    </row>
    <row r="51" spans="2:253" ht="20.100000000000001" customHeight="1" x14ac:dyDescent="0.25">
      <c r="C51" s="4" t="s">
        <v>228</v>
      </c>
      <c r="D51" s="1">
        <f>SUM(D52:D55)</f>
        <v>0</v>
      </c>
      <c r="E51" s="1">
        <f>SUM(E52:E55)</f>
        <v>0</v>
      </c>
      <c r="F51" s="1">
        <f t="shared" ref="F51:BP51" si="4">SUM(F52:F55)</f>
        <v>0</v>
      </c>
      <c r="G51" s="1">
        <f t="shared" si="4"/>
        <v>0</v>
      </c>
      <c r="H51" s="1">
        <f t="shared" si="4"/>
        <v>0</v>
      </c>
      <c r="I51" s="1">
        <f t="shared" si="4"/>
        <v>0</v>
      </c>
      <c r="J51" s="1">
        <f t="shared" si="4"/>
        <v>0</v>
      </c>
      <c r="K51" s="1">
        <f t="shared" si="4"/>
        <v>0</v>
      </c>
      <c r="L51" s="1">
        <f t="shared" si="4"/>
        <v>0</v>
      </c>
      <c r="M51" s="1">
        <f t="shared" si="4"/>
        <v>0</v>
      </c>
      <c r="N51" s="1">
        <f t="shared" si="4"/>
        <v>0</v>
      </c>
      <c r="O51" s="1">
        <f t="shared" si="4"/>
        <v>0</v>
      </c>
      <c r="P51" s="1">
        <f t="shared" si="4"/>
        <v>0</v>
      </c>
      <c r="Q51" s="1">
        <f t="shared" si="4"/>
        <v>0</v>
      </c>
      <c r="R51" s="1">
        <f t="shared" si="4"/>
        <v>0</v>
      </c>
      <c r="S51" s="1">
        <f t="shared" si="4"/>
        <v>0</v>
      </c>
      <c r="T51" s="1">
        <f t="shared" si="4"/>
        <v>0</v>
      </c>
      <c r="U51" s="1">
        <f t="shared" si="4"/>
        <v>0</v>
      </c>
      <c r="V51" s="1">
        <f t="shared" si="4"/>
        <v>0</v>
      </c>
      <c r="W51" s="1">
        <f t="shared" si="4"/>
        <v>0</v>
      </c>
      <c r="X51" s="1">
        <f t="shared" si="4"/>
        <v>0</v>
      </c>
      <c r="Y51" s="1">
        <f t="shared" si="4"/>
        <v>0</v>
      </c>
      <c r="Z51" s="1">
        <f t="shared" si="4"/>
        <v>0</v>
      </c>
      <c r="AA51" s="1">
        <f t="shared" si="4"/>
        <v>0</v>
      </c>
      <c r="AB51" s="1">
        <f t="shared" si="4"/>
        <v>0</v>
      </c>
      <c r="AC51" s="1">
        <f t="shared" si="4"/>
        <v>0</v>
      </c>
      <c r="AD51" s="1">
        <f t="shared" si="4"/>
        <v>0</v>
      </c>
      <c r="AE51" s="1">
        <f t="shared" si="4"/>
        <v>0</v>
      </c>
      <c r="AF51" s="1">
        <f t="shared" si="4"/>
        <v>0</v>
      </c>
      <c r="AG51" s="1">
        <f t="shared" si="4"/>
        <v>0</v>
      </c>
      <c r="AH51" s="1">
        <f t="shared" si="4"/>
        <v>0</v>
      </c>
      <c r="AI51" s="1">
        <f t="shared" si="4"/>
        <v>0</v>
      </c>
      <c r="AJ51" s="1">
        <f t="shared" si="4"/>
        <v>0</v>
      </c>
      <c r="AK51" s="1">
        <f t="shared" si="4"/>
        <v>0</v>
      </c>
      <c r="AL51" s="1">
        <f t="shared" si="4"/>
        <v>0</v>
      </c>
      <c r="AM51" s="1">
        <f t="shared" si="4"/>
        <v>0</v>
      </c>
      <c r="AN51" s="1">
        <f t="shared" si="4"/>
        <v>0</v>
      </c>
      <c r="AO51" s="1">
        <f t="shared" si="4"/>
        <v>0</v>
      </c>
      <c r="AP51" s="1">
        <f t="shared" si="4"/>
        <v>0</v>
      </c>
      <c r="AQ51" s="1">
        <f t="shared" si="4"/>
        <v>0</v>
      </c>
      <c r="AR51" s="1">
        <f t="shared" si="4"/>
        <v>0</v>
      </c>
      <c r="AS51" s="1">
        <f t="shared" si="4"/>
        <v>0</v>
      </c>
      <c r="AT51" s="1">
        <f t="shared" si="4"/>
        <v>0</v>
      </c>
      <c r="AU51" s="1">
        <f t="shared" si="4"/>
        <v>0</v>
      </c>
      <c r="AV51" s="1">
        <f t="shared" si="4"/>
        <v>0</v>
      </c>
      <c r="AW51" s="1">
        <f t="shared" si="4"/>
        <v>0</v>
      </c>
      <c r="AX51" s="1">
        <f t="shared" si="4"/>
        <v>0</v>
      </c>
      <c r="AY51" s="1">
        <f t="shared" si="4"/>
        <v>0</v>
      </c>
      <c r="AZ51" s="1">
        <f t="shared" si="4"/>
        <v>0</v>
      </c>
      <c r="BA51" s="1">
        <f t="shared" si="4"/>
        <v>0</v>
      </c>
      <c r="BB51" s="1">
        <f t="shared" si="4"/>
        <v>0</v>
      </c>
      <c r="BC51" s="1">
        <f t="shared" si="4"/>
        <v>0</v>
      </c>
      <c r="BD51" s="1">
        <f t="shared" si="4"/>
        <v>0</v>
      </c>
      <c r="BE51" s="1">
        <f t="shared" si="4"/>
        <v>0</v>
      </c>
      <c r="BF51" s="1">
        <f t="shared" si="4"/>
        <v>0</v>
      </c>
      <c r="BG51" s="1">
        <f t="shared" si="4"/>
        <v>0</v>
      </c>
      <c r="BH51" s="1">
        <f t="shared" si="4"/>
        <v>0</v>
      </c>
      <c r="BI51" s="1">
        <f t="shared" si="4"/>
        <v>0</v>
      </c>
      <c r="BJ51" s="1">
        <f t="shared" si="4"/>
        <v>0</v>
      </c>
      <c r="BK51" s="1">
        <f t="shared" si="4"/>
        <v>0</v>
      </c>
      <c r="BL51" s="1">
        <f t="shared" si="4"/>
        <v>0</v>
      </c>
      <c r="BM51" s="1">
        <f t="shared" si="4"/>
        <v>0</v>
      </c>
      <c r="BN51" s="1">
        <f t="shared" si="4"/>
        <v>0</v>
      </c>
      <c r="BO51" s="1">
        <f t="shared" si="4"/>
        <v>0</v>
      </c>
      <c r="BP51" s="1">
        <f t="shared" si="4"/>
        <v>0</v>
      </c>
      <c r="BQ51" s="1">
        <f t="shared" ref="BQ51:EB51" si="5">SUM(BQ52:BQ55)</f>
        <v>0</v>
      </c>
      <c r="BR51" s="1">
        <f t="shared" si="5"/>
        <v>0</v>
      </c>
      <c r="BS51" s="1">
        <f t="shared" si="5"/>
        <v>0</v>
      </c>
      <c r="BT51" s="1">
        <f t="shared" si="5"/>
        <v>0</v>
      </c>
      <c r="BU51" s="1">
        <f t="shared" si="5"/>
        <v>0</v>
      </c>
      <c r="BV51" s="1">
        <f t="shared" si="5"/>
        <v>0</v>
      </c>
      <c r="BW51" s="1">
        <f t="shared" si="5"/>
        <v>0</v>
      </c>
      <c r="BX51" s="1">
        <f t="shared" si="5"/>
        <v>0</v>
      </c>
      <c r="BY51" s="1">
        <f t="shared" si="5"/>
        <v>0</v>
      </c>
      <c r="BZ51" s="1">
        <f t="shared" si="5"/>
        <v>0</v>
      </c>
      <c r="CA51" s="1">
        <f t="shared" si="5"/>
        <v>0</v>
      </c>
      <c r="CB51" s="1">
        <f t="shared" si="5"/>
        <v>0</v>
      </c>
      <c r="CC51" s="1">
        <f t="shared" si="5"/>
        <v>0</v>
      </c>
      <c r="CD51" s="1">
        <f t="shared" si="5"/>
        <v>0</v>
      </c>
      <c r="CE51" s="1">
        <f t="shared" si="5"/>
        <v>0</v>
      </c>
      <c r="CF51" s="1">
        <f t="shared" si="5"/>
        <v>0</v>
      </c>
      <c r="CG51" s="1">
        <f t="shared" si="5"/>
        <v>0</v>
      </c>
      <c r="CH51" s="1">
        <f t="shared" si="5"/>
        <v>0</v>
      </c>
      <c r="CI51" s="1">
        <f t="shared" si="5"/>
        <v>0</v>
      </c>
      <c r="CJ51" s="1">
        <f t="shared" si="5"/>
        <v>0</v>
      </c>
      <c r="CK51" s="1">
        <f t="shared" si="5"/>
        <v>0</v>
      </c>
      <c r="CL51" s="1">
        <f t="shared" si="5"/>
        <v>0</v>
      </c>
      <c r="CM51" s="1">
        <f t="shared" si="5"/>
        <v>0</v>
      </c>
      <c r="CN51" s="1">
        <f t="shared" si="5"/>
        <v>0</v>
      </c>
      <c r="CO51" s="1">
        <f t="shared" si="5"/>
        <v>0</v>
      </c>
      <c r="CP51" s="1">
        <f t="shared" si="5"/>
        <v>0</v>
      </c>
      <c r="CQ51" s="1">
        <f t="shared" si="5"/>
        <v>0</v>
      </c>
      <c r="CR51" s="1">
        <f t="shared" si="5"/>
        <v>0</v>
      </c>
      <c r="CS51" s="1">
        <f t="shared" si="5"/>
        <v>0</v>
      </c>
      <c r="CT51" s="1">
        <f t="shared" si="5"/>
        <v>0</v>
      </c>
      <c r="CU51" s="1">
        <f t="shared" si="5"/>
        <v>0</v>
      </c>
      <c r="CV51" s="1">
        <f t="shared" si="5"/>
        <v>0</v>
      </c>
      <c r="CW51" s="1">
        <f t="shared" si="5"/>
        <v>0</v>
      </c>
      <c r="CX51" s="1">
        <f t="shared" si="5"/>
        <v>0</v>
      </c>
      <c r="CY51" s="1">
        <f t="shared" si="5"/>
        <v>0</v>
      </c>
      <c r="CZ51" s="1">
        <f t="shared" si="5"/>
        <v>0</v>
      </c>
      <c r="DA51" s="1">
        <f t="shared" si="5"/>
        <v>0</v>
      </c>
      <c r="DB51" s="1">
        <f t="shared" si="5"/>
        <v>0</v>
      </c>
      <c r="DC51" s="1">
        <f t="shared" si="5"/>
        <v>0</v>
      </c>
      <c r="DD51" s="1">
        <f t="shared" si="5"/>
        <v>0</v>
      </c>
      <c r="DE51" s="1">
        <f t="shared" si="5"/>
        <v>0</v>
      </c>
      <c r="DF51" s="1">
        <f t="shared" si="5"/>
        <v>0</v>
      </c>
      <c r="DG51" s="1">
        <f t="shared" si="5"/>
        <v>0</v>
      </c>
      <c r="DH51" s="1">
        <f t="shared" si="5"/>
        <v>0</v>
      </c>
      <c r="DI51" s="1">
        <f t="shared" si="5"/>
        <v>0</v>
      </c>
      <c r="DJ51" s="1">
        <f t="shared" si="5"/>
        <v>0</v>
      </c>
      <c r="DK51" s="1">
        <f t="shared" si="5"/>
        <v>0</v>
      </c>
      <c r="DL51" s="1">
        <f t="shared" si="5"/>
        <v>0</v>
      </c>
      <c r="DM51" s="1">
        <f t="shared" si="5"/>
        <v>0</v>
      </c>
      <c r="DN51" s="1">
        <f t="shared" si="5"/>
        <v>0</v>
      </c>
      <c r="DO51" s="1">
        <f t="shared" si="5"/>
        <v>0</v>
      </c>
      <c r="DP51" s="1">
        <f t="shared" si="5"/>
        <v>0</v>
      </c>
      <c r="DQ51" s="1">
        <f t="shared" si="5"/>
        <v>0</v>
      </c>
      <c r="DR51" s="1">
        <f t="shared" si="5"/>
        <v>0</v>
      </c>
      <c r="DS51" s="1">
        <f t="shared" si="5"/>
        <v>0</v>
      </c>
      <c r="DT51" s="1">
        <f t="shared" si="5"/>
        <v>0</v>
      </c>
      <c r="DU51" s="1">
        <f t="shared" si="5"/>
        <v>0</v>
      </c>
      <c r="DV51" s="1">
        <f t="shared" si="5"/>
        <v>0</v>
      </c>
      <c r="DW51" s="1">
        <f t="shared" si="5"/>
        <v>0</v>
      </c>
      <c r="DX51" s="1">
        <f t="shared" si="5"/>
        <v>0</v>
      </c>
      <c r="DY51" s="1">
        <f t="shared" si="5"/>
        <v>0</v>
      </c>
      <c r="DZ51" s="1">
        <f t="shared" si="5"/>
        <v>0</v>
      </c>
      <c r="EA51" s="1">
        <f t="shared" si="5"/>
        <v>0</v>
      </c>
      <c r="EB51" s="1">
        <f t="shared" si="5"/>
        <v>0</v>
      </c>
      <c r="EC51" s="1">
        <f t="shared" ref="EC51:GN51" si="6">SUM(EC52:EC55)</f>
        <v>0</v>
      </c>
      <c r="ED51" s="1">
        <f t="shared" si="6"/>
        <v>0</v>
      </c>
      <c r="EE51" s="1">
        <f t="shared" si="6"/>
        <v>0</v>
      </c>
      <c r="EF51" s="1">
        <f t="shared" si="6"/>
        <v>0</v>
      </c>
      <c r="EG51" s="1">
        <f t="shared" si="6"/>
        <v>0</v>
      </c>
      <c r="EH51" s="1">
        <f t="shared" si="6"/>
        <v>0</v>
      </c>
      <c r="EI51" s="1">
        <f t="shared" si="6"/>
        <v>0</v>
      </c>
      <c r="EJ51" s="1">
        <f t="shared" si="6"/>
        <v>0</v>
      </c>
      <c r="EK51" s="1">
        <f t="shared" si="6"/>
        <v>0</v>
      </c>
      <c r="EL51" s="1">
        <f t="shared" si="6"/>
        <v>0</v>
      </c>
      <c r="EM51" s="1">
        <f t="shared" si="6"/>
        <v>0</v>
      </c>
      <c r="EN51" s="1">
        <f t="shared" si="6"/>
        <v>0</v>
      </c>
      <c r="EO51" s="1">
        <f t="shared" si="6"/>
        <v>0</v>
      </c>
      <c r="EP51" s="1">
        <f t="shared" si="6"/>
        <v>0</v>
      </c>
      <c r="EQ51" s="1">
        <f t="shared" si="6"/>
        <v>0</v>
      </c>
      <c r="ER51" s="1">
        <f t="shared" si="6"/>
        <v>0</v>
      </c>
      <c r="ES51" s="1">
        <f t="shared" si="6"/>
        <v>0</v>
      </c>
      <c r="ET51" s="1">
        <f t="shared" si="6"/>
        <v>0</v>
      </c>
      <c r="EU51" s="1">
        <f t="shared" si="6"/>
        <v>0</v>
      </c>
      <c r="EV51" s="1">
        <f t="shared" si="6"/>
        <v>0</v>
      </c>
      <c r="EW51" s="1">
        <f t="shared" si="6"/>
        <v>0</v>
      </c>
      <c r="EX51" s="1">
        <f t="shared" si="6"/>
        <v>0</v>
      </c>
      <c r="EY51" s="1">
        <f t="shared" si="6"/>
        <v>0</v>
      </c>
      <c r="EZ51" s="1">
        <f t="shared" si="6"/>
        <v>0</v>
      </c>
      <c r="FA51" s="1">
        <f t="shared" si="6"/>
        <v>0</v>
      </c>
      <c r="FB51" s="1">
        <f t="shared" si="6"/>
        <v>0</v>
      </c>
      <c r="FC51" s="1">
        <f t="shared" si="6"/>
        <v>0</v>
      </c>
      <c r="FD51" s="1">
        <f t="shared" si="6"/>
        <v>0</v>
      </c>
      <c r="FE51" s="1">
        <f t="shared" si="6"/>
        <v>0</v>
      </c>
      <c r="FF51" s="1">
        <f t="shared" si="6"/>
        <v>0</v>
      </c>
      <c r="FG51" s="1">
        <f t="shared" si="6"/>
        <v>0</v>
      </c>
      <c r="FH51" s="1">
        <f t="shared" si="6"/>
        <v>0</v>
      </c>
      <c r="FI51" s="1">
        <f t="shared" si="6"/>
        <v>0</v>
      </c>
      <c r="FJ51" s="1">
        <f t="shared" si="6"/>
        <v>0</v>
      </c>
      <c r="FK51" s="1">
        <f t="shared" si="6"/>
        <v>0</v>
      </c>
      <c r="FL51" s="1">
        <f t="shared" si="6"/>
        <v>0</v>
      </c>
      <c r="FM51" s="1">
        <f t="shared" si="6"/>
        <v>0</v>
      </c>
      <c r="FN51" s="1">
        <f t="shared" si="6"/>
        <v>0</v>
      </c>
      <c r="FO51" s="1">
        <f t="shared" si="6"/>
        <v>0</v>
      </c>
      <c r="FP51" s="1">
        <f t="shared" si="6"/>
        <v>0</v>
      </c>
      <c r="FQ51" s="1">
        <f t="shared" si="6"/>
        <v>0</v>
      </c>
      <c r="FR51" s="1">
        <f t="shared" si="6"/>
        <v>0</v>
      </c>
      <c r="FS51" s="1">
        <f t="shared" si="6"/>
        <v>0</v>
      </c>
      <c r="FT51" s="1">
        <f t="shared" si="6"/>
        <v>0</v>
      </c>
      <c r="FU51" s="1">
        <f t="shared" si="6"/>
        <v>0</v>
      </c>
      <c r="FV51" s="1">
        <f t="shared" si="6"/>
        <v>0</v>
      </c>
      <c r="FW51" s="1">
        <f t="shared" si="6"/>
        <v>0</v>
      </c>
      <c r="FX51" s="1">
        <f t="shared" si="6"/>
        <v>0</v>
      </c>
      <c r="FY51" s="1">
        <f t="shared" si="6"/>
        <v>0</v>
      </c>
      <c r="FZ51" s="1">
        <f t="shared" si="6"/>
        <v>0</v>
      </c>
      <c r="GA51" s="1">
        <f t="shared" si="6"/>
        <v>0</v>
      </c>
      <c r="GB51" s="1">
        <f t="shared" si="6"/>
        <v>0</v>
      </c>
      <c r="GC51" s="1">
        <f t="shared" si="6"/>
        <v>0</v>
      </c>
      <c r="GD51" s="1">
        <f t="shared" si="6"/>
        <v>0</v>
      </c>
      <c r="GE51" s="1">
        <f t="shared" si="6"/>
        <v>0</v>
      </c>
      <c r="GF51" s="1">
        <f t="shared" si="6"/>
        <v>0</v>
      </c>
      <c r="GG51" s="1">
        <f t="shared" si="6"/>
        <v>0</v>
      </c>
      <c r="GH51" s="1">
        <f t="shared" si="6"/>
        <v>0</v>
      </c>
      <c r="GI51" s="1">
        <f t="shared" si="6"/>
        <v>0</v>
      </c>
      <c r="GJ51" s="1">
        <f t="shared" si="6"/>
        <v>0</v>
      </c>
      <c r="GK51" s="1">
        <f t="shared" si="6"/>
        <v>0</v>
      </c>
      <c r="GL51" s="1">
        <f t="shared" si="6"/>
        <v>0</v>
      </c>
      <c r="GM51" s="1">
        <f t="shared" si="6"/>
        <v>0</v>
      </c>
      <c r="GN51" s="1">
        <f t="shared" si="6"/>
        <v>0</v>
      </c>
      <c r="GO51" s="1">
        <f t="shared" ref="GO51:IS51" si="7">SUM(GO52:GO55)</f>
        <v>0</v>
      </c>
      <c r="GP51" s="1">
        <f t="shared" si="7"/>
        <v>0</v>
      </c>
      <c r="GQ51" s="1">
        <f t="shared" si="7"/>
        <v>0</v>
      </c>
      <c r="GR51" s="1">
        <f t="shared" si="7"/>
        <v>0</v>
      </c>
      <c r="GS51" s="1">
        <f t="shared" si="7"/>
        <v>0</v>
      </c>
      <c r="GT51" s="1">
        <f t="shared" si="7"/>
        <v>0</v>
      </c>
      <c r="GU51" s="1">
        <f t="shared" si="7"/>
        <v>0</v>
      </c>
      <c r="GV51" s="1">
        <f t="shared" si="7"/>
        <v>0</v>
      </c>
      <c r="GW51" s="1">
        <f t="shared" si="7"/>
        <v>0</v>
      </c>
      <c r="GX51" s="1">
        <f t="shared" si="7"/>
        <v>0</v>
      </c>
      <c r="GY51" s="1">
        <f t="shared" si="7"/>
        <v>0</v>
      </c>
      <c r="GZ51" s="1">
        <f t="shared" si="7"/>
        <v>0</v>
      </c>
      <c r="HA51" s="1">
        <f t="shared" si="7"/>
        <v>0</v>
      </c>
      <c r="HB51" s="1">
        <f t="shared" si="7"/>
        <v>0</v>
      </c>
      <c r="HC51" s="1">
        <f t="shared" si="7"/>
        <v>0</v>
      </c>
      <c r="HD51" s="1">
        <f t="shared" si="7"/>
        <v>0</v>
      </c>
      <c r="HE51" s="1">
        <f t="shared" si="7"/>
        <v>0</v>
      </c>
      <c r="HF51" s="1">
        <f t="shared" si="7"/>
        <v>0</v>
      </c>
      <c r="HG51" s="1">
        <f t="shared" si="7"/>
        <v>0</v>
      </c>
      <c r="HH51" s="1">
        <f t="shared" si="7"/>
        <v>0</v>
      </c>
      <c r="HI51" s="1">
        <f t="shared" si="7"/>
        <v>0</v>
      </c>
      <c r="HJ51" s="1">
        <f t="shared" si="7"/>
        <v>0</v>
      </c>
      <c r="HK51" s="1">
        <f t="shared" si="7"/>
        <v>0</v>
      </c>
      <c r="HL51" s="1">
        <f t="shared" si="7"/>
        <v>0</v>
      </c>
      <c r="HM51" s="1">
        <f t="shared" si="7"/>
        <v>0</v>
      </c>
      <c r="HN51" s="1">
        <f t="shared" si="7"/>
        <v>0</v>
      </c>
      <c r="HO51" s="1">
        <f t="shared" si="7"/>
        <v>0</v>
      </c>
      <c r="HP51" s="1">
        <f t="shared" si="7"/>
        <v>0</v>
      </c>
      <c r="HQ51" s="1">
        <f t="shared" si="7"/>
        <v>0</v>
      </c>
      <c r="HR51" s="1">
        <f t="shared" si="7"/>
        <v>0</v>
      </c>
      <c r="HS51" s="1">
        <f t="shared" si="7"/>
        <v>0</v>
      </c>
      <c r="HT51" s="1">
        <f t="shared" si="7"/>
        <v>0</v>
      </c>
      <c r="HU51" s="1">
        <f t="shared" si="7"/>
        <v>0</v>
      </c>
      <c r="HV51" s="1">
        <f t="shared" si="7"/>
        <v>0</v>
      </c>
      <c r="HW51" s="1">
        <f t="shared" si="7"/>
        <v>0</v>
      </c>
      <c r="HX51" s="1">
        <f t="shared" si="7"/>
        <v>0</v>
      </c>
      <c r="HY51" s="1">
        <f t="shared" si="7"/>
        <v>0</v>
      </c>
      <c r="HZ51" s="1">
        <f t="shared" si="7"/>
        <v>0</v>
      </c>
      <c r="IA51" s="1">
        <f t="shared" si="7"/>
        <v>0</v>
      </c>
      <c r="IB51" s="1">
        <f t="shared" si="7"/>
        <v>0</v>
      </c>
      <c r="IC51" s="1">
        <f t="shared" si="7"/>
        <v>0</v>
      </c>
      <c r="ID51" s="1">
        <f t="shared" si="7"/>
        <v>0</v>
      </c>
      <c r="IE51" s="1">
        <f t="shared" si="7"/>
        <v>0</v>
      </c>
      <c r="IF51" s="1">
        <f t="shared" si="7"/>
        <v>0</v>
      </c>
      <c r="IG51" s="1">
        <f t="shared" si="7"/>
        <v>0</v>
      </c>
      <c r="IH51" s="1">
        <f t="shared" si="7"/>
        <v>0</v>
      </c>
      <c r="II51" s="1">
        <f t="shared" si="7"/>
        <v>0</v>
      </c>
      <c r="IJ51" s="1">
        <f t="shared" si="7"/>
        <v>0</v>
      </c>
      <c r="IK51" s="1">
        <f t="shared" si="7"/>
        <v>0</v>
      </c>
      <c r="IL51" s="1">
        <f t="shared" si="7"/>
        <v>0</v>
      </c>
      <c r="IM51" s="1">
        <f t="shared" si="7"/>
        <v>0</v>
      </c>
      <c r="IN51" s="1">
        <f t="shared" si="7"/>
        <v>0</v>
      </c>
      <c r="IO51" s="1">
        <f t="shared" si="7"/>
        <v>0</v>
      </c>
      <c r="IP51" s="1">
        <f t="shared" si="7"/>
        <v>0</v>
      </c>
      <c r="IQ51" s="1">
        <f t="shared" si="7"/>
        <v>0</v>
      </c>
      <c r="IR51" s="1">
        <f t="shared" si="7"/>
        <v>0</v>
      </c>
      <c r="IS51" s="1">
        <f t="shared" si="7"/>
        <v>0</v>
      </c>
    </row>
    <row r="52" spans="2:253" ht="20.100000000000001" customHeight="1" x14ac:dyDescent="0.25">
      <c r="C52" s="32" t="s">
        <v>106</v>
      </c>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row>
    <row r="53" spans="2:253" ht="20.100000000000001" customHeight="1" x14ac:dyDescent="0.25">
      <c r="C53" s="32" t="s">
        <v>107</v>
      </c>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row>
    <row r="54" spans="2:253" ht="20.100000000000001" customHeight="1" x14ac:dyDescent="0.25">
      <c r="C54" s="32" t="s">
        <v>108</v>
      </c>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row>
    <row r="55" spans="2:253" ht="20.100000000000001" customHeight="1" x14ac:dyDescent="0.25">
      <c r="C55" s="32" t="s">
        <v>109</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row>
    <row r="56" spans="2:253" ht="10.5" customHeight="1" x14ac:dyDescent="0.2">
      <c r="B56" s="4"/>
      <c r="C56" s="4"/>
    </row>
    <row r="57" spans="2:253" ht="20.100000000000001" customHeight="1" x14ac:dyDescent="0.25">
      <c r="C57" s="4" t="s">
        <v>98</v>
      </c>
      <c r="D57" s="1">
        <f>SUM(D58:D61)</f>
        <v>0</v>
      </c>
      <c r="E57" s="1">
        <f>SUM(E58:E61)</f>
        <v>0</v>
      </c>
      <c r="F57" s="1">
        <f t="shared" ref="F57:BP57" si="8">SUM(F58:F61)</f>
        <v>0</v>
      </c>
      <c r="G57" s="1">
        <f t="shared" si="8"/>
        <v>0</v>
      </c>
      <c r="H57" s="1">
        <f t="shared" si="8"/>
        <v>0</v>
      </c>
      <c r="I57" s="1">
        <f t="shared" si="8"/>
        <v>0</v>
      </c>
      <c r="J57" s="1">
        <f t="shared" si="8"/>
        <v>0</v>
      </c>
      <c r="K57" s="1">
        <f t="shared" si="8"/>
        <v>0</v>
      </c>
      <c r="L57" s="1">
        <f t="shared" si="8"/>
        <v>0</v>
      </c>
      <c r="M57" s="1">
        <f t="shared" si="8"/>
        <v>0</v>
      </c>
      <c r="N57" s="1">
        <f t="shared" si="8"/>
        <v>0</v>
      </c>
      <c r="O57" s="1">
        <f t="shared" si="8"/>
        <v>0</v>
      </c>
      <c r="P57" s="1">
        <f t="shared" si="8"/>
        <v>0</v>
      </c>
      <c r="Q57" s="1">
        <f t="shared" si="8"/>
        <v>0</v>
      </c>
      <c r="R57" s="1">
        <f t="shared" si="8"/>
        <v>0</v>
      </c>
      <c r="S57" s="1">
        <f t="shared" si="8"/>
        <v>0</v>
      </c>
      <c r="T57" s="1">
        <f t="shared" si="8"/>
        <v>0</v>
      </c>
      <c r="U57" s="1">
        <f t="shared" si="8"/>
        <v>0</v>
      </c>
      <c r="V57" s="1">
        <f t="shared" si="8"/>
        <v>0</v>
      </c>
      <c r="W57" s="1">
        <f t="shared" si="8"/>
        <v>0</v>
      </c>
      <c r="X57" s="1">
        <f t="shared" si="8"/>
        <v>0</v>
      </c>
      <c r="Y57" s="1">
        <f t="shared" si="8"/>
        <v>0</v>
      </c>
      <c r="Z57" s="1">
        <f t="shared" si="8"/>
        <v>0</v>
      </c>
      <c r="AA57" s="1">
        <f t="shared" si="8"/>
        <v>0</v>
      </c>
      <c r="AB57" s="1">
        <f t="shared" si="8"/>
        <v>0</v>
      </c>
      <c r="AC57" s="1">
        <f t="shared" si="8"/>
        <v>0</v>
      </c>
      <c r="AD57" s="1">
        <f t="shared" si="8"/>
        <v>0</v>
      </c>
      <c r="AE57" s="1">
        <f t="shared" si="8"/>
        <v>0</v>
      </c>
      <c r="AF57" s="1">
        <f t="shared" si="8"/>
        <v>0</v>
      </c>
      <c r="AG57" s="1">
        <f t="shared" si="8"/>
        <v>0</v>
      </c>
      <c r="AH57" s="1">
        <f t="shared" si="8"/>
        <v>0</v>
      </c>
      <c r="AI57" s="1">
        <f t="shared" si="8"/>
        <v>0</v>
      </c>
      <c r="AJ57" s="1">
        <f t="shared" si="8"/>
        <v>0</v>
      </c>
      <c r="AK57" s="1">
        <f t="shared" si="8"/>
        <v>0</v>
      </c>
      <c r="AL57" s="1">
        <f t="shared" si="8"/>
        <v>0</v>
      </c>
      <c r="AM57" s="1">
        <f t="shared" si="8"/>
        <v>0</v>
      </c>
      <c r="AN57" s="1">
        <f t="shared" si="8"/>
        <v>0</v>
      </c>
      <c r="AO57" s="1">
        <f t="shared" si="8"/>
        <v>0</v>
      </c>
      <c r="AP57" s="1">
        <f t="shared" si="8"/>
        <v>0</v>
      </c>
      <c r="AQ57" s="1">
        <f t="shared" si="8"/>
        <v>0</v>
      </c>
      <c r="AR57" s="1">
        <f t="shared" si="8"/>
        <v>0</v>
      </c>
      <c r="AS57" s="1">
        <f t="shared" si="8"/>
        <v>0</v>
      </c>
      <c r="AT57" s="1">
        <f t="shared" si="8"/>
        <v>0</v>
      </c>
      <c r="AU57" s="1">
        <f t="shared" si="8"/>
        <v>0</v>
      </c>
      <c r="AV57" s="1">
        <f t="shared" si="8"/>
        <v>0</v>
      </c>
      <c r="AW57" s="1">
        <f t="shared" si="8"/>
        <v>0</v>
      </c>
      <c r="AX57" s="1">
        <f t="shared" si="8"/>
        <v>0</v>
      </c>
      <c r="AY57" s="1">
        <f t="shared" si="8"/>
        <v>0</v>
      </c>
      <c r="AZ57" s="1">
        <f t="shared" si="8"/>
        <v>0</v>
      </c>
      <c r="BA57" s="1">
        <f t="shared" si="8"/>
        <v>0</v>
      </c>
      <c r="BB57" s="1">
        <f t="shared" si="8"/>
        <v>0</v>
      </c>
      <c r="BC57" s="1">
        <f t="shared" si="8"/>
        <v>0</v>
      </c>
      <c r="BD57" s="1">
        <f t="shared" si="8"/>
        <v>0</v>
      </c>
      <c r="BE57" s="1">
        <f t="shared" si="8"/>
        <v>0</v>
      </c>
      <c r="BF57" s="1">
        <f t="shared" si="8"/>
        <v>0</v>
      </c>
      <c r="BG57" s="1">
        <f t="shared" si="8"/>
        <v>0</v>
      </c>
      <c r="BH57" s="1">
        <f t="shared" si="8"/>
        <v>0</v>
      </c>
      <c r="BI57" s="1">
        <f t="shared" si="8"/>
        <v>0</v>
      </c>
      <c r="BJ57" s="1">
        <f t="shared" si="8"/>
        <v>0</v>
      </c>
      <c r="BK57" s="1">
        <f t="shared" si="8"/>
        <v>0</v>
      </c>
      <c r="BL57" s="1">
        <f t="shared" si="8"/>
        <v>0</v>
      </c>
      <c r="BM57" s="1">
        <f t="shared" si="8"/>
        <v>0</v>
      </c>
      <c r="BN57" s="1">
        <f t="shared" si="8"/>
        <v>0</v>
      </c>
      <c r="BO57" s="1">
        <f t="shared" si="8"/>
        <v>0</v>
      </c>
      <c r="BP57" s="1">
        <f t="shared" si="8"/>
        <v>0</v>
      </c>
      <c r="BQ57" s="1">
        <f t="shared" ref="BQ57:EB57" si="9">SUM(BQ58:BQ61)</f>
        <v>0</v>
      </c>
      <c r="BR57" s="1">
        <f t="shared" si="9"/>
        <v>0</v>
      </c>
      <c r="BS57" s="1">
        <f t="shared" si="9"/>
        <v>0</v>
      </c>
      <c r="BT57" s="1">
        <f t="shared" si="9"/>
        <v>0</v>
      </c>
      <c r="BU57" s="1">
        <f t="shared" si="9"/>
        <v>0</v>
      </c>
      <c r="BV57" s="1">
        <f t="shared" si="9"/>
        <v>0</v>
      </c>
      <c r="BW57" s="1">
        <f t="shared" si="9"/>
        <v>0</v>
      </c>
      <c r="BX57" s="1">
        <f t="shared" si="9"/>
        <v>0</v>
      </c>
      <c r="BY57" s="1">
        <f t="shared" si="9"/>
        <v>0</v>
      </c>
      <c r="BZ57" s="1">
        <f t="shared" si="9"/>
        <v>0</v>
      </c>
      <c r="CA57" s="1">
        <f t="shared" si="9"/>
        <v>0</v>
      </c>
      <c r="CB57" s="1">
        <f t="shared" si="9"/>
        <v>0</v>
      </c>
      <c r="CC57" s="1">
        <f t="shared" si="9"/>
        <v>0</v>
      </c>
      <c r="CD57" s="1">
        <f t="shared" si="9"/>
        <v>0</v>
      </c>
      <c r="CE57" s="1">
        <f t="shared" si="9"/>
        <v>0</v>
      </c>
      <c r="CF57" s="1">
        <f t="shared" si="9"/>
        <v>0</v>
      </c>
      <c r="CG57" s="1">
        <f t="shared" si="9"/>
        <v>0</v>
      </c>
      <c r="CH57" s="1">
        <f t="shared" si="9"/>
        <v>0</v>
      </c>
      <c r="CI57" s="1">
        <f t="shared" si="9"/>
        <v>0</v>
      </c>
      <c r="CJ57" s="1">
        <f t="shared" si="9"/>
        <v>0</v>
      </c>
      <c r="CK57" s="1">
        <f t="shared" si="9"/>
        <v>0</v>
      </c>
      <c r="CL57" s="1">
        <f t="shared" si="9"/>
        <v>0</v>
      </c>
      <c r="CM57" s="1">
        <f t="shared" si="9"/>
        <v>0</v>
      </c>
      <c r="CN57" s="1">
        <f t="shared" si="9"/>
        <v>0</v>
      </c>
      <c r="CO57" s="1">
        <f t="shared" si="9"/>
        <v>0</v>
      </c>
      <c r="CP57" s="1">
        <f t="shared" si="9"/>
        <v>0</v>
      </c>
      <c r="CQ57" s="1">
        <f t="shared" si="9"/>
        <v>0</v>
      </c>
      <c r="CR57" s="1">
        <f t="shared" si="9"/>
        <v>0</v>
      </c>
      <c r="CS57" s="1">
        <f t="shared" si="9"/>
        <v>0</v>
      </c>
      <c r="CT57" s="1">
        <f t="shared" si="9"/>
        <v>0</v>
      </c>
      <c r="CU57" s="1">
        <f t="shared" si="9"/>
        <v>0</v>
      </c>
      <c r="CV57" s="1">
        <f t="shared" si="9"/>
        <v>0</v>
      </c>
      <c r="CW57" s="1">
        <f t="shared" si="9"/>
        <v>0</v>
      </c>
      <c r="CX57" s="1">
        <f t="shared" si="9"/>
        <v>0</v>
      </c>
      <c r="CY57" s="1">
        <f t="shared" si="9"/>
        <v>0</v>
      </c>
      <c r="CZ57" s="1">
        <f t="shared" si="9"/>
        <v>0</v>
      </c>
      <c r="DA57" s="1">
        <f t="shared" si="9"/>
        <v>0</v>
      </c>
      <c r="DB57" s="1">
        <f t="shared" si="9"/>
        <v>0</v>
      </c>
      <c r="DC57" s="1">
        <f t="shared" si="9"/>
        <v>0</v>
      </c>
      <c r="DD57" s="1">
        <f t="shared" si="9"/>
        <v>0</v>
      </c>
      <c r="DE57" s="1">
        <f t="shared" si="9"/>
        <v>0</v>
      </c>
      <c r="DF57" s="1">
        <f t="shared" si="9"/>
        <v>0</v>
      </c>
      <c r="DG57" s="1">
        <f t="shared" si="9"/>
        <v>0</v>
      </c>
      <c r="DH57" s="1">
        <f t="shared" si="9"/>
        <v>0</v>
      </c>
      <c r="DI57" s="1">
        <f t="shared" si="9"/>
        <v>0</v>
      </c>
      <c r="DJ57" s="1">
        <f t="shared" si="9"/>
        <v>0</v>
      </c>
      <c r="DK57" s="1">
        <f t="shared" si="9"/>
        <v>0</v>
      </c>
      <c r="DL57" s="1">
        <f t="shared" si="9"/>
        <v>0</v>
      </c>
      <c r="DM57" s="1">
        <f t="shared" si="9"/>
        <v>0</v>
      </c>
      <c r="DN57" s="1">
        <f t="shared" si="9"/>
        <v>0</v>
      </c>
      <c r="DO57" s="1">
        <f t="shared" si="9"/>
        <v>0</v>
      </c>
      <c r="DP57" s="1">
        <f t="shared" si="9"/>
        <v>0</v>
      </c>
      <c r="DQ57" s="1">
        <f t="shared" si="9"/>
        <v>0</v>
      </c>
      <c r="DR57" s="1">
        <f t="shared" si="9"/>
        <v>0</v>
      </c>
      <c r="DS57" s="1">
        <f t="shared" si="9"/>
        <v>0</v>
      </c>
      <c r="DT57" s="1">
        <f t="shared" si="9"/>
        <v>0</v>
      </c>
      <c r="DU57" s="1">
        <f t="shared" si="9"/>
        <v>0</v>
      </c>
      <c r="DV57" s="1">
        <f t="shared" si="9"/>
        <v>0</v>
      </c>
      <c r="DW57" s="1">
        <f t="shared" si="9"/>
        <v>0</v>
      </c>
      <c r="DX57" s="1">
        <f t="shared" si="9"/>
        <v>0</v>
      </c>
      <c r="DY57" s="1">
        <f t="shared" si="9"/>
        <v>0</v>
      </c>
      <c r="DZ57" s="1">
        <f t="shared" si="9"/>
        <v>0</v>
      </c>
      <c r="EA57" s="1">
        <f t="shared" si="9"/>
        <v>0</v>
      </c>
      <c r="EB57" s="1">
        <f t="shared" si="9"/>
        <v>0</v>
      </c>
      <c r="EC57" s="1">
        <f t="shared" ref="EC57:GN57" si="10">SUM(EC58:EC61)</f>
        <v>0</v>
      </c>
      <c r="ED57" s="1">
        <f t="shared" si="10"/>
        <v>0</v>
      </c>
      <c r="EE57" s="1">
        <f t="shared" si="10"/>
        <v>0</v>
      </c>
      <c r="EF57" s="1">
        <f t="shared" si="10"/>
        <v>0</v>
      </c>
      <c r="EG57" s="1">
        <f t="shared" si="10"/>
        <v>0</v>
      </c>
      <c r="EH57" s="1">
        <f t="shared" si="10"/>
        <v>0</v>
      </c>
      <c r="EI57" s="1">
        <f t="shared" si="10"/>
        <v>0</v>
      </c>
      <c r="EJ57" s="1">
        <f t="shared" si="10"/>
        <v>0</v>
      </c>
      <c r="EK57" s="1">
        <f t="shared" si="10"/>
        <v>0</v>
      </c>
      <c r="EL57" s="1">
        <f t="shared" si="10"/>
        <v>0</v>
      </c>
      <c r="EM57" s="1">
        <f t="shared" si="10"/>
        <v>0</v>
      </c>
      <c r="EN57" s="1">
        <f t="shared" si="10"/>
        <v>0</v>
      </c>
      <c r="EO57" s="1">
        <f t="shared" si="10"/>
        <v>0</v>
      </c>
      <c r="EP57" s="1">
        <f t="shared" si="10"/>
        <v>0</v>
      </c>
      <c r="EQ57" s="1">
        <f t="shared" si="10"/>
        <v>0</v>
      </c>
      <c r="ER57" s="1">
        <f t="shared" si="10"/>
        <v>0</v>
      </c>
      <c r="ES57" s="1">
        <f t="shared" si="10"/>
        <v>0</v>
      </c>
      <c r="ET57" s="1">
        <f t="shared" si="10"/>
        <v>0</v>
      </c>
      <c r="EU57" s="1">
        <f t="shared" si="10"/>
        <v>0</v>
      </c>
      <c r="EV57" s="1">
        <f t="shared" si="10"/>
        <v>0</v>
      </c>
      <c r="EW57" s="1">
        <f t="shared" si="10"/>
        <v>0</v>
      </c>
      <c r="EX57" s="1">
        <f t="shared" si="10"/>
        <v>0</v>
      </c>
      <c r="EY57" s="1">
        <f t="shared" si="10"/>
        <v>0</v>
      </c>
      <c r="EZ57" s="1">
        <f t="shared" si="10"/>
        <v>0</v>
      </c>
      <c r="FA57" s="1">
        <f t="shared" si="10"/>
        <v>0</v>
      </c>
      <c r="FB57" s="1">
        <f t="shared" si="10"/>
        <v>0</v>
      </c>
      <c r="FC57" s="1">
        <f t="shared" si="10"/>
        <v>0</v>
      </c>
      <c r="FD57" s="1">
        <f t="shared" si="10"/>
        <v>0</v>
      </c>
      <c r="FE57" s="1">
        <f t="shared" si="10"/>
        <v>0</v>
      </c>
      <c r="FF57" s="1">
        <f t="shared" si="10"/>
        <v>0</v>
      </c>
      <c r="FG57" s="1">
        <f t="shared" si="10"/>
        <v>0</v>
      </c>
      <c r="FH57" s="1">
        <f t="shared" si="10"/>
        <v>0</v>
      </c>
      <c r="FI57" s="1">
        <f t="shared" si="10"/>
        <v>0</v>
      </c>
      <c r="FJ57" s="1">
        <f t="shared" si="10"/>
        <v>0</v>
      </c>
      <c r="FK57" s="1">
        <f t="shared" si="10"/>
        <v>0</v>
      </c>
      <c r="FL57" s="1">
        <f t="shared" si="10"/>
        <v>0</v>
      </c>
      <c r="FM57" s="1">
        <f t="shared" si="10"/>
        <v>0</v>
      </c>
      <c r="FN57" s="1">
        <f t="shared" si="10"/>
        <v>0</v>
      </c>
      <c r="FO57" s="1">
        <f t="shared" si="10"/>
        <v>0</v>
      </c>
      <c r="FP57" s="1">
        <f t="shared" si="10"/>
        <v>0</v>
      </c>
      <c r="FQ57" s="1">
        <f t="shared" si="10"/>
        <v>0</v>
      </c>
      <c r="FR57" s="1">
        <f t="shared" si="10"/>
        <v>0</v>
      </c>
      <c r="FS57" s="1">
        <f t="shared" si="10"/>
        <v>0</v>
      </c>
      <c r="FT57" s="1">
        <f t="shared" si="10"/>
        <v>0</v>
      </c>
      <c r="FU57" s="1">
        <f t="shared" si="10"/>
        <v>0</v>
      </c>
      <c r="FV57" s="1">
        <f t="shared" si="10"/>
        <v>0</v>
      </c>
      <c r="FW57" s="1">
        <f t="shared" si="10"/>
        <v>0</v>
      </c>
      <c r="FX57" s="1">
        <f t="shared" si="10"/>
        <v>0</v>
      </c>
      <c r="FY57" s="1">
        <f t="shared" si="10"/>
        <v>0</v>
      </c>
      <c r="FZ57" s="1">
        <f t="shared" si="10"/>
        <v>0</v>
      </c>
      <c r="GA57" s="1">
        <f t="shared" si="10"/>
        <v>0</v>
      </c>
      <c r="GB57" s="1">
        <f t="shared" si="10"/>
        <v>0</v>
      </c>
      <c r="GC57" s="1">
        <f t="shared" si="10"/>
        <v>0</v>
      </c>
      <c r="GD57" s="1">
        <f t="shared" si="10"/>
        <v>0</v>
      </c>
      <c r="GE57" s="1">
        <f t="shared" si="10"/>
        <v>0</v>
      </c>
      <c r="GF57" s="1">
        <f t="shared" si="10"/>
        <v>0</v>
      </c>
      <c r="GG57" s="1">
        <f t="shared" si="10"/>
        <v>0</v>
      </c>
      <c r="GH57" s="1">
        <f t="shared" si="10"/>
        <v>0</v>
      </c>
      <c r="GI57" s="1">
        <f t="shared" si="10"/>
        <v>0</v>
      </c>
      <c r="GJ57" s="1">
        <f t="shared" si="10"/>
        <v>0</v>
      </c>
      <c r="GK57" s="1">
        <f t="shared" si="10"/>
        <v>0</v>
      </c>
      <c r="GL57" s="1">
        <f t="shared" si="10"/>
        <v>0</v>
      </c>
      <c r="GM57" s="1">
        <f t="shared" si="10"/>
        <v>0</v>
      </c>
      <c r="GN57" s="1">
        <f t="shared" si="10"/>
        <v>0</v>
      </c>
      <c r="GO57" s="1">
        <f t="shared" ref="GO57:IS57" si="11">SUM(GO58:GO61)</f>
        <v>0</v>
      </c>
      <c r="GP57" s="1">
        <f t="shared" si="11"/>
        <v>0</v>
      </c>
      <c r="GQ57" s="1">
        <f t="shared" si="11"/>
        <v>0</v>
      </c>
      <c r="GR57" s="1">
        <f t="shared" si="11"/>
        <v>0</v>
      </c>
      <c r="GS57" s="1">
        <f t="shared" si="11"/>
        <v>0</v>
      </c>
      <c r="GT57" s="1">
        <f t="shared" si="11"/>
        <v>0</v>
      </c>
      <c r="GU57" s="1">
        <f t="shared" si="11"/>
        <v>0</v>
      </c>
      <c r="GV57" s="1">
        <f t="shared" si="11"/>
        <v>0</v>
      </c>
      <c r="GW57" s="1">
        <f t="shared" si="11"/>
        <v>0</v>
      </c>
      <c r="GX57" s="1">
        <f t="shared" si="11"/>
        <v>0</v>
      </c>
      <c r="GY57" s="1">
        <f t="shared" si="11"/>
        <v>0</v>
      </c>
      <c r="GZ57" s="1">
        <f t="shared" si="11"/>
        <v>0</v>
      </c>
      <c r="HA57" s="1">
        <f t="shared" si="11"/>
        <v>0</v>
      </c>
      <c r="HB57" s="1">
        <f t="shared" si="11"/>
        <v>0</v>
      </c>
      <c r="HC57" s="1">
        <f t="shared" si="11"/>
        <v>0</v>
      </c>
      <c r="HD57" s="1">
        <f t="shared" si="11"/>
        <v>0</v>
      </c>
      <c r="HE57" s="1">
        <f t="shared" si="11"/>
        <v>0</v>
      </c>
      <c r="HF57" s="1">
        <f t="shared" si="11"/>
        <v>0</v>
      </c>
      <c r="HG57" s="1">
        <f t="shared" si="11"/>
        <v>0</v>
      </c>
      <c r="HH57" s="1">
        <f t="shared" si="11"/>
        <v>0</v>
      </c>
      <c r="HI57" s="1">
        <f t="shared" si="11"/>
        <v>0</v>
      </c>
      <c r="HJ57" s="1">
        <f t="shared" si="11"/>
        <v>0</v>
      </c>
      <c r="HK57" s="1">
        <f t="shared" si="11"/>
        <v>0</v>
      </c>
      <c r="HL57" s="1">
        <f t="shared" si="11"/>
        <v>0</v>
      </c>
      <c r="HM57" s="1">
        <f t="shared" si="11"/>
        <v>0</v>
      </c>
      <c r="HN57" s="1">
        <f t="shared" si="11"/>
        <v>0</v>
      </c>
      <c r="HO57" s="1">
        <f t="shared" si="11"/>
        <v>0</v>
      </c>
      <c r="HP57" s="1">
        <f t="shared" si="11"/>
        <v>0</v>
      </c>
      <c r="HQ57" s="1">
        <f t="shared" si="11"/>
        <v>0</v>
      </c>
      <c r="HR57" s="1">
        <f t="shared" si="11"/>
        <v>0</v>
      </c>
      <c r="HS57" s="1">
        <f t="shared" si="11"/>
        <v>0</v>
      </c>
      <c r="HT57" s="1">
        <f t="shared" si="11"/>
        <v>0</v>
      </c>
      <c r="HU57" s="1">
        <f t="shared" si="11"/>
        <v>0</v>
      </c>
      <c r="HV57" s="1">
        <f t="shared" si="11"/>
        <v>0</v>
      </c>
      <c r="HW57" s="1">
        <f t="shared" si="11"/>
        <v>0</v>
      </c>
      <c r="HX57" s="1">
        <f t="shared" si="11"/>
        <v>0</v>
      </c>
      <c r="HY57" s="1">
        <f t="shared" si="11"/>
        <v>0</v>
      </c>
      <c r="HZ57" s="1">
        <f t="shared" si="11"/>
        <v>0</v>
      </c>
      <c r="IA57" s="1">
        <f t="shared" si="11"/>
        <v>0</v>
      </c>
      <c r="IB57" s="1">
        <f t="shared" si="11"/>
        <v>0</v>
      </c>
      <c r="IC57" s="1">
        <f t="shared" si="11"/>
        <v>0</v>
      </c>
      <c r="ID57" s="1">
        <f t="shared" si="11"/>
        <v>0</v>
      </c>
      <c r="IE57" s="1">
        <f t="shared" si="11"/>
        <v>0</v>
      </c>
      <c r="IF57" s="1">
        <f t="shared" si="11"/>
        <v>0</v>
      </c>
      <c r="IG57" s="1">
        <f t="shared" si="11"/>
        <v>0</v>
      </c>
      <c r="IH57" s="1">
        <f t="shared" si="11"/>
        <v>0</v>
      </c>
      <c r="II57" s="1">
        <f t="shared" si="11"/>
        <v>0</v>
      </c>
      <c r="IJ57" s="1">
        <f t="shared" si="11"/>
        <v>0</v>
      </c>
      <c r="IK57" s="1">
        <f t="shared" si="11"/>
        <v>0</v>
      </c>
      <c r="IL57" s="1">
        <f t="shared" si="11"/>
        <v>0</v>
      </c>
      <c r="IM57" s="1">
        <f t="shared" si="11"/>
        <v>0</v>
      </c>
      <c r="IN57" s="1">
        <f t="shared" si="11"/>
        <v>0</v>
      </c>
      <c r="IO57" s="1">
        <f t="shared" si="11"/>
        <v>0</v>
      </c>
      <c r="IP57" s="1">
        <f t="shared" si="11"/>
        <v>0</v>
      </c>
      <c r="IQ57" s="1">
        <f t="shared" si="11"/>
        <v>0</v>
      </c>
      <c r="IR57" s="1">
        <f t="shared" si="11"/>
        <v>0</v>
      </c>
      <c r="IS57" s="1">
        <f t="shared" si="11"/>
        <v>0</v>
      </c>
    </row>
    <row r="58" spans="2:253" ht="20.100000000000001" customHeight="1" x14ac:dyDescent="0.25">
      <c r="C58" s="32" t="s">
        <v>106</v>
      </c>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row>
    <row r="59" spans="2:253" ht="20.100000000000001" customHeight="1" x14ac:dyDescent="0.25">
      <c r="C59" s="32" t="s">
        <v>107</v>
      </c>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row>
    <row r="60" spans="2:253" ht="20.100000000000001" customHeight="1" x14ac:dyDescent="0.25">
      <c r="C60" s="32" t="s">
        <v>108</v>
      </c>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row>
    <row r="61" spans="2:253" ht="20.100000000000001" customHeight="1" x14ac:dyDescent="0.25">
      <c r="C61" s="32" t="s">
        <v>109</v>
      </c>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row>
    <row r="62" spans="2:253" ht="10.5" customHeight="1" x14ac:dyDescent="0.2">
      <c r="B62" s="4"/>
      <c r="C62" s="4"/>
    </row>
    <row r="63" spans="2:253" ht="20.100000000000001" customHeight="1" x14ac:dyDescent="0.25">
      <c r="C63" s="4" t="s">
        <v>99</v>
      </c>
      <c r="D63" s="1">
        <f>SUM(D64:D67)</f>
        <v>0</v>
      </c>
      <c r="E63" s="1">
        <f>SUM(E64:E67)</f>
        <v>0</v>
      </c>
      <c r="F63" s="1">
        <f t="shared" ref="F63:BP63" si="12">SUM(F64:F67)</f>
        <v>0</v>
      </c>
      <c r="G63" s="1">
        <f t="shared" si="12"/>
        <v>0</v>
      </c>
      <c r="H63" s="1">
        <f t="shared" si="12"/>
        <v>0</v>
      </c>
      <c r="I63" s="1">
        <f t="shared" si="12"/>
        <v>0</v>
      </c>
      <c r="J63" s="1">
        <f t="shared" si="12"/>
        <v>0</v>
      </c>
      <c r="K63" s="1">
        <f t="shared" si="12"/>
        <v>0</v>
      </c>
      <c r="L63" s="1">
        <f t="shared" si="12"/>
        <v>0</v>
      </c>
      <c r="M63" s="1">
        <f t="shared" si="12"/>
        <v>0</v>
      </c>
      <c r="N63" s="1">
        <f t="shared" si="12"/>
        <v>0</v>
      </c>
      <c r="O63" s="1">
        <f t="shared" si="12"/>
        <v>0</v>
      </c>
      <c r="P63" s="1">
        <f t="shared" si="12"/>
        <v>0</v>
      </c>
      <c r="Q63" s="1">
        <f t="shared" si="12"/>
        <v>0</v>
      </c>
      <c r="R63" s="1">
        <f t="shared" si="12"/>
        <v>0</v>
      </c>
      <c r="S63" s="1">
        <f t="shared" si="12"/>
        <v>0</v>
      </c>
      <c r="T63" s="1">
        <f t="shared" si="12"/>
        <v>0</v>
      </c>
      <c r="U63" s="1">
        <f t="shared" si="12"/>
        <v>0</v>
      </c>
      <c r="V63" s="1">
        <f t="shared" si="12"/>
        <v>0</v>
      </c>
      <c r="W63" s="1">
        <f t="shared" si="12"/>
        <v>0</v>
      </c>
      <c r="X63" s="1">
        <f t="shared" si="12"/>
        <v>0</v>
      </c>
      <c r="Y63" s="1">
        <f t="shared" si="12"/>
        <v>0</v>
      </c>
      <c r="Z63" s="1">
        <f t="shared" si="12"/>
        <v>0</v>
      </c>
      <c r="AA63" s="1">
        <f t="shared" si="12"/>
        <v>0</v>
      </c>
      <c r="AB63" s="1">
        <f t="shared" si="12"/>
        <v>0</v>
      </c>
      <c r="AC63" s="1">
        <f t="shared" si="12"/>
        <v>0</v>
      </c>
      <c r="AD63" s="1">
        <f t="shared" si="12"/>
        <v>0</v>
      </c>
      <c r="AE63" s="1">
        <f t="shared" si="12"/>
        <v>0</v>
      </c>
      <c r="AF63" s="1">
        <f t="shared" si="12"/>
        <v>0</v>
      </c>
      <c r="AG63" s="1">
        <f t="shared" si="12"/>
        <v>0</v>
      </c>
      <c r="AH63" s="1">
        <f t="shared" si="12"/>
        <v>0</v>
      </c>
      <c r="AI63" s="1">
        <f t="shared" si="12"/>
        <v>0</v>
      </c>
      <c r="AJ63" s="1">
        <f t="shared" si="12"/>
        <v>0</v>
      </c>
      <c r="AK63" s="1">
        <f t="shared" si="12"/>
        <v>0</v>
      </c>
      <c r="AL63" s="1">
        <f t="shared" si="12"/>
        <v>0</v>
      </c>
      <c r="AM63" s="1">
        <f t="shared" si="12"/>
        <v>0</v>
      </c>
      <c r="AN63" s="1">
        <f t="shared" si="12"/>
        <v>0</v>
      </c>
      <c r="AO63" s="1">
        <f t="shared" si="12"/>
        <v>0</v>
      </c>
      <c r="AP63" s="1">
        <f t="shared" si="12"/>
        <v>0</v>
      </c>
      <c r="AQ63" s="1">
        <f t="shared" si="12"/>
        <v>0</v>
      </c>
      <c r="AR63" s="1">
        <f t="shared" si="12"/>
        <v>0</v>
      </c>
      <c r="AS63" s="1">
        <f t="shared" si="12"/>
        <v>0</v>
      </c>
      <c r="AT63" s="1">
        <f t="shared" si="12"/>
        <v>0</v>
      </c>
      <c r="AU63" s="1">
        <f t="shared" si="12"/>
        <v>0</v>
      </c>
      <c r="AV63" s="1">
        <f t="shared" si="12"/>
        <v>0</v>
      </c>
      <c r="AW63" s="1">
        <f t="shared" si="12"/>
        <v>0</v>
      </c>
      <c r="AX63" s="1">
        <f t="shared" si="12"/>
        <v>0</v>
      </c>
      <c r="AY63" s="1">
        <f t="shared" si="12"/>
        <v>0</v>
      </c>
      <c r="AZ63" s="1">
        <f t="shared" si="12"/>
        <v>0</v>
      </c>
      <c r="BA63" s="1">
        <f t="shared" si="12"/>
        <v>0</v>
      </c>
      <c r="BB63" s="1">
        <f t="shared" si="12"/>
        <v>0</v>
      </c>
      <c r="BC63" s="1">
        <f t="shared" si="12"/>
        <v>0</v>
      </c>
      <c r="BD63" s="1">
        <f t="shared" si="12"/>
        <v>0</v>
      </c>
      <c r="BE63" s="1">
        <f t="shared" si="12"/>
        <v>0</v>
      </c>
      <c r="BF63" s="1">
        <f t="shared" si="12"/>
        <v>0</v>
      </c>
      <c r="BG63" s="1">
        <f t="shared" si="12"/>
        <v>0</v>
      </c>
      <c r="BH63" s="1">
        <f t="shared" si="12"/>
        <v>0</v>
      </c>
      <c r="BI63" s="1">
        <f t="shared" si="12"/>
        <v>0</v>
      </c>
      <c r="BJ63" s="1">
        <f t="shared" si="12"/>
        <v>0</v>
      </c>
      <c r="BK63" s="1">
        <f t="shared" si="12"/>
        <v>0</v>
      </c>
      <c r="BL63" s="1">
        <f t="shared" si="12"/>
        <v>0</v>
      </c>
      <c r="BM63" s="1">
        <f t="shared" si="12"/>
        <v>0</v>
      </c>
      <c r="BN63" s="1">
        <f t="shared" si="12"/>
        <v>0</v>
      </c>
      <c r="BO63" s="1">
        <f t="shared" si="12"/>
        <v>0</v>
      </c>
      <c r="BP63" s="1">
        <f t="shared" si="12"/>
        <v>0</v>
      </c>
      <c r="BQ63" s="1">
        <f t="shared" ref="BQ63:EB63" si="13">SUM(BQ64:BQ67)</f>
        <v>0</v>
      </c>
      <c r="BR63" s="1">
        <f t="shared" si="13"/>
        <v>0</v>
      </c>
      <c r="BS63" s="1">
        <f t="shared" si="13"/>
        <v>0</v>
      </c>
      <c r="BT63" s="1">
        <f t="shared" si="13"/>
        <v>0</v>
      </c>
      <c r="BU63" s="1">
        <f t="shared" si="13"/>
        <v>0</v>
      </c>
      <c r="BV63" s="1">
        <f t="shared" si="13"/>
        <v>0</v>
      </c>
      <c r="BW63" s="1">
        <f t="shared" si="13"/>
        <v>0</v>
      </c>
      <c r="BX63" s="1">
        <f t="shared" si="13"/>
        <v>0</v>
      </c>
      <c r="BY63" s="1">
        <f t="shared" si="13"/>
        <v>0</v>
      </c>
      <c r="BZ63" s="1">
        <f t="shared" si="13"/>
        <v>0</v>
      </c>
      <c r="CA63" s="1">
        <f t="shared" si="13"/>
        <v>0</v>
      </c>
      <c r="CB63" s="1">
        <f t="shared" si="13"/>
        <v>0</v>
      </c>
      <c r="CC63" s="1">
        <f t="shared" si="13"/>
        <v>0</v>
      </c>
      <c r="CD63" s="1">
        <f t="shared" si="13"/>
        <v>0</v>
      </c>
      <c r="CE63" s="1">
        <f t="shared" si="13"/>
        <v>0</v>
      </c>
      <c r="CF63" s="1">
        <f t="shared" si="13"/>
        <v>0</v>
      </c>
      <c r="CG63" s="1">
        <f t="shared" si="13"/>
        <v>0</v>
      </c>
      <c r="CH63" s="1">
        <f t="shared" si="13"/>
        <v>0</v>
      </c>
      <c r="CI63" s="1">
        <f t="shared" si="13"/>
        <v>0</v>
      </c>
      <c r="CJ63" s="1">
        <f t="shared" si="13"/>
        <v>0</v>
      </c>
      <c r="CK63" s="1">
        <f t="shared" si="13"/>
        <v>0</v>
      </c>
      <c r="CL63" s="1">
        <f t="shared" si="13"/>
        <v>0</v>
      </c>
      <c r="CM63" s="1">
        <f t="shared" si="13"/>
        <v>0</v>
      </c>
      <c r="CN63" s="1">
        <f t="shared" si="13"/>
        <v>0</v>
      </c>
      <c r="CO63" s="1">
        <f t="shared" si="13"/>
        <v>0</v>
      </c>
      <c r="CP63" s="1">
        <f t="shared" si="13"/>
        <v>0</v>
      </c>
      <c r="CQ63" s="1">
        <f t="shared" si="13"/>
        <v>0</v>
      </c>
      <c r="CR63" s="1">
        <f t="shared" si="13"/>
        <v>0</v>
      </c>
      <c r="CS63" s="1">
        <f t="shared" si="13"/>
        <v>0</v>
      </c>
      <c r="CT63" s="1">
        <f t="shared" si="13"/>
        <v>0</v>
      </c>
      <c r="CU63" s="1">
        <f t="shared" si="13"/>
        <v>0</v>
      </c>
      <c r="CV63" s="1">
        <f t="shared" si="13"/>
        <v>0</v>
      </c>
      <c r="CW63" s="1">
        <f t="shared" si="13"/>
        <v>0</v>
      </c>
      <c r="CX63" s="1">
        <f t="shared" si="13"/>
        <v>0</v>
      </c>
      <c r="CY63" s="1">
        <f t="shared" si="13"/>
        <v>0</v>
      </c>
      <c r="CZ63" s="1">
        <f t="shared" si="13"/>
        <v>0</v>
      </c>
      <c r="DA63" s="1">
        <f t="shared" si="13"/>
        <v>0</v>
      </c>
      <c r="DB63" s="1">
        <f t="shared" si="13"/>
        <v>0</v>
      </c>
      <c r="DC63" s="1">
        <f t="shared" si="13"/>
        <v>0</v>
      </c>
      <c r="DD63" s="1">
        <f t="shared" si="13"/>
        <v>0</v>
      </c>
      <c r="DE63" s="1">
        <f t="shared" si="13"/>
        <v>0</v>
      </c>
      <c r="DF63" s="1">
        <f t="shared" si="13"/>
        <v>0</v>
      </c>
      <c r="DG63" s="1">
        <f t="shared" si="13"/>
        <v>0</v>
      </c>
      <c r="DH63" s="1">
        <f t="shared" si="13"/>
        <v>0</v>
      </c>
      <c r="DI63" s="1">
        <f t="shared" si="13"/>
        <v>0</v>
      </c>
      <c r="DJ63" s="1">
        <f t="shared" si="13"/>
        <v>0</v>
      </c>
      <c r="DK63" s="1">
        <f t="shared" si="13"/>
        <v>0</v>
      </c>
      <c r="DL63" s="1">
        <f t="shared" si="13"/>
        <v>0</v>
      </c>
      <c r="DM63" s="1">
        <f t="shared" si="13"/>
        <v>0</v>
      </c>
      <c r="DN63" s="1">
        <f t="shared" si="13"/>
        <v>0</v>
      </c>
      <c r="DO63" s="1">
        <f t="shared" si="13"/>
        <v>0</v>
      </c>
      <c r="DP63" s="1">
        <f t="shared" si="13"/>
        <v>0</v>
      </c>
      <c r="DQ63" s="1">
        <f t="shared" si="13"/>
        <v>0</v>
      </c>
      <c r="DR63" s="1">
        <f t="shared" si="13"/>
        <v>0</v>
      </c>
      <c r="DS63" s="1">
        <f t="shared" si="13"/>
        <v>0</v>
      </c>
      <c r="DT63" s="1">
        <f t="shared" si="13"/>
        <v>0</v>
      </c>
      <c r="DU63" s="1">
        <f t="shared" si="13"/>
        <v>0</v>
      </c>
      <c r="DV63" s="1">
        <f t="shared" si="13"/>
        <v>0</v>
      </c>
      <c r="DW63" s="1">
        <f t="shared" si="13"/>
        <v>0</v>
      </c>
      <c r="DX63" s="1">
        <f t="shared" si="13"/>
        <v>0</v>
      </c>
      <c r="DY63" s="1">
        <f t="shared" si="13"/>
        <v>0</v>
      </c>
      <c r="DZ63" s="1">
        <f t="shared" si="13"/>
        <v>0</v>
      </c>
      <c r="EA63" s="1">
        <f t="shared" si="13"/>
        <v>0</v>
      </c>
      <c r="EB63" s="1">
        <f t="shared" si="13"/>
        <v>0</v>
      </c>
      <c r="EC63" s="1">
        <f t="shared" ref="EC63:GN63" si="14">SUM(EC64:EC67)</f>
        <v>0</v>
      </c>
      <c r="ED63" s="1">
        <f t="shared" si="14"/>
        <v>0</v>
      </c>
      <c r="EE63" s="1">
        <f t="shared" si="14"/>
        <v>0</v>
      </c>
      <c r="EF63" s="1">
        <f t="shared" si="14"/>
        <v>0</v>
      </c>
      <c r="EG63" s="1">
        <f t="shared" si="14"/>
        <v>0</v>
      </c>
      <c r="EH63" s="1">
        <f t="shared" si="14"/>
        <v>0</v>
      </c>
      <c r="EI63" s="1">
        <f t="shared" si="14"/>
        <v>0</v>
      </c>
      <c r="EJ63" s="1">
        <f t="shared" si="14"/>
        <v>0</v>
      </c>
      <c r="EK63" s="1">
        <f t="shared" si="14"/>
        <v>0</v>
      </c>
      <c r="EL63" s="1">
        <f t="shared" si="14"/>
        <v>0</v>
      </c>
      <c r="EM63" s="1">
        <f t="shared" si="14"/>
        <v>0</v>
      </c>
      <c r="EN63" s="1">
        <f t="shared" si="14"/>
        <v>0</v>
      </c>
      <c r="EO63" s="1">
        <f t="shared" si="14"/>
        <v>0</v>
      </c>
      <c r="EP63" s="1">
        <f t="shared" si="14"/>
        <v>0</v>
      </c>
      <c r="EQ63" s="1">
        <f t="shared" si="14"/>
        <v>0</v>
      </c>
      <c r="ER63" s="1">
        <f t="shared" si="14"/>
        <v>0</v>
      </c>
      <c r="ES63" s="1">
        <f t="shared" si="14"/>
        <v>0</v>
      </c>
      <c r="ET63" s="1">
        <f t="shared" si="14"/>
        <v>0</v>
      </c>
      <c r="EU63" s="1">
        <f t="shared" si="14"/>
        <v>0</v>
      </c>
      <c r="EV63" s="1">
        <f t="shared" si="14"/>
        <v>0</v>
      </c>
      <c r="EW63" s="1">
        <f t="shared" si="14"/>
        <v>0</v>
      </c>
      <c r="EX63" s="1">
        <f t="shared" si="14"/>
        <v>0</v>
      </c>
      <c r="EY63" s="1">
        <f t="shared" si="14"/>
        <v>0</v>
      </c>
      <c r="EZ63" s="1">
        <f t="shared" si="14"/>
        <v>0</v>
      </c>
      <c r="FA63" s="1">
        <f t="shared" si="14"/>
        <v>0</v>
      </c>
      <c r="FB63" s="1">
        <f t="shared" si="14"/>
        <v>0</v>
      </c>
      <c r="FC63" s="1">
        <f t="shared" si="14"/>
        <v>0</v>
      </c>
      <c r="FD63" s="1">
        <f t="shared" si="14"/>
        <v>0</v>
      </c>
      <c r="FE63" s="1">
        <f t="shared" si="14"/>
        <v>0</v>
      </c>
      <c r="FF63" s="1">
        <f t="shared" si="14"/>
        <v>0</v>
      </c>
      <c r="FG63" s="1">
        <f t="shared" si="14"/>
        <v>0</v>
      </c>
      <c r="FH63" s="1">
        <f t="shared" si="14"/>
        <v>0</v>
      </c>
      <c r="FI63" s="1">
        <f t="shared" si="14"/>
        <v>0</v>
      </c>
      <c r="FJ63" s="1">
        <f t="shared" si="14"/>
        <v>0</v>
      </c>
      <c r="FK63" s="1">
        <f t="shared" si="14"/>
        <v>0</v>
      </c>
      <c r="FL63" s="1">
        <f t="shared" si="14"/>
        <v>0</v>
      </c>
      <c r="FM63" s="1">
        <f t="shared" si="14"/>
        <v>0</v>
      </c>
      <c r="FN63" s="1">
        <f t="shared" si="14"/>
        <v>0</v>
      </c>
      <c r="FO63" s="1">
        <f t="shared" si="14"/>
        <v>0</v>
      </c>
      <c r="FP63" s="1">
        <f t="shared" si="14"/>
        <v>0</v>
      </c>
      <c r="FQ63" s="1">
        <f t="shared" si="14"/>
        <v>0</v>
      </c>
      <c r="FR63" s="1">
        <f t="shared" si="14"/>
        <v>0</v>
      </c>
      <c r="FS63" s="1">
        <f t="shared" si="14"/>
        <v>0</v>
      </c>
      <c r="FT63" s="1">
        <f t="shared" si="14"/>
        <v>0</v>
      </c>
      <c r="FU63" s="1">
        <f t="shared" si="14"/>
        <v>0</v>
      </c>
      <c r="FV63" s="1">
        <f t="shared" si="14"/>
        <v>0</v>
      </c>
      <c r="FW63" s="1">
        <f t="shared" si="14"/>
        <v>0</v>
      </c>
      <c r="FX63" s="1">
        <f t="shared" si="14"/>
        <v>0</v>
      </c>
      <c r="FY63" s="1">
        <f t="shared" si="14"/>
        <v>0</v>
      </c>
      <c r="FZ63" s="1">
        <f t="shared" si="14"/>
        <v>0</v>
      </c>
      <c r="GA63" s="1">
        <f t="shared" si="14"/>
        <v>0</v>
      </c>
      <c r="GB63" s="1">
        <f t="shared" si="14"/>
        <v>0</v>
      </c>
      <c r="GC63" s="1">
        <f t="shared" si="14"/>
        <v>0</v>
      </c>
      <c r="GD63" s="1">
        <f t="shared" si="14"/>
        <v>0</v>
      </c>
      <c r="GE63" s="1">
        <f t="shared" si="14"/>
        <v>0</v>
      </c>
      <c r="GF63" s="1">
        <f t="shared" si="14"/>
        <v>0</v>
      </c>
      <c r="GG63" s="1">
        <f t="shared" si="14"/>
        <v>0</v>
      </c>
      <c r="GH63" s="1">
        <f t="shared" si="14"/>
        <v>0</v>
      </c>
      <c r="GI63" s="1">
        <f t="shared" si="14"/>
        <v>0</v>
      </c>
      <c r="GJ63" s="1">
        <f t="shared" si="14"/>
        <v>0</v>
      </c>
      <c r="GK63" s="1">
        <f t="shared" si="14"/>
        <v>0</v>
      </c>
      <c r="GL63" s="1">
        <f t="shared" si="14"/>
        <v>0</v>
      </c>
      <c r="GM63" s="1">
        <f t="shared" si="14"/>
        <v>0</v>
      </c>
      <c r="GN63" s="1">
        <f t="shared" si="14"/>
        <v>0</v>
      </c>
      <c r="GO63" s="1">
        <f t="shared" ref="GO63:IS63" si="15">SUM(GO64:GO67)</f>
        <v>0</v>
      </c>
      <c r="GP63" s="1">
        <f t="shared" si="15"/>
        <v>0</v>
      </c>
      <c r="GQ63" s="1">
        <f t="shared" si="15"/>
        <v>0</v>
      </c>
      <c r="GR63" s="1">
        <f t="shared" si="15"/>
        <v>0</v>
      </c>
      <c r="GS63" s="1">
        <f t="shared" si="15"/>
        <v>0</v>
      </c>
      <c r="GT63" s="1">
        <f t="shared" si="15"/>
        <v>0</v>
      </c>
      <c r="GU63" s="1">
        <f t="shared" si="15"/>
        <v>0</v>
      </c>
      <c r="GV63" s="1">
        <f t="shared" si="15"/>
        <v>0</v>
      </c>
      <c r="GW63" s="1">
        <f t="shared" si="15"/>
        <v>0</v>
      </c>
      <c r="GX63" s="1">
        <f t="shared" si="15"/>
        <v>0</v>
      </c>
      <c r="GY63" s="1">
        <f t="shared" si="15"/>
        <v>0</v>
      </c>
      <c r="GZ63" s="1">
        <f t="shared" si="15"/>
        <v>0</v>
      </c>
      <c r="HA63" s="1">
        <f t="shared" si="15"/>
        <v>0</v>
      </c>
      <c r="HB63" s="1">
        <f t="shared" si="15"/>
        <v>0</v>
      </c>
      <c r="HC63" s="1">
        <f t="shared" si="15"/>
        <v>0</v>
      </c>
      <c r="HD63" s="1">
        <f t="shared" si="15"/>
        <v>0</v>
      </c>
      <c r="HE63" s="1">
        <f t="shared" si="15"/>
        <v>0</v>
      </c>
      <c r="HF63" s="1">
        <f t="shared" si="15"/>
        <v>0</v>
      </c>
      <c r="HG63" s="1">
        <f t="shared" si="15"/>
        <v>0</v>
      </c>
      <c r="HH63" s="1">
        <f t="shared" si="15"/>
        <v>0</v>
      </c>
      <c r="HI63" s="1">
        <f t="shared" si="15"/>
        <v>0</v>
      </c>
      <c r="HJ63" s="1">
        <f t="shared" si="15"/>
        <v>0</v>
      </c>
      <c r="HK63" s="1">
        <f t="shared" si="15"/>
        <v>0</v>
      </c>
      <c r="HL63" s="1">
        <f t="shared" si="15"/>
        <v>0</v>
      </c>
      <c r="HM63" s="1">
        <f t="shared" si="15"/>
        <v>0</v>
      </c>
      <c r="HN63" s="1">
        <f t="shared" si="15"/>
        <v>0</v>
      </c>
      <c r="HO63" s="1">
        <f t="shared" si="15"/>
        <v>0</v>
      </c>
      <c r="HP63" s="1">
        <f t="shared" si="15"/>
        <v>0</v>
      </c>
      <c r="HQ63" s="1">
        <f t="shared" si="15"/>
        <v>0</v>
      </c>
      <c r="HR63" s="1">
        <f t="shared" si="15"/>
        <v>0</v>
      </c>
      <c r="HS63" s="1">
        <f t="shared" si="15"/>
        <v>0</v>
      </c>
      <c r="HT63" s="1">
        <f t="shared" si="15"/>
        <v>0</v>
      </c>
      <c r="HU63" s="1">
        <f t="shared" si="15"/>
        <v>0</v>
      </c>
      <c r="HV63" s="1">
        <f t="shared" si="15"/>
        <v>0</v>
      </c>
      <c r="HW63" s="1">
        <f t="shared" si="15"/>
        <v>0</v>
      </c>
      <c r="HX63" s="1">
        <f t="shared" si="15"/>
        <v>0</v>
      </c>
      <c r="HY63" s="1">
        <f t="shared" si="15"/>
        <v>0</v>
      </c>
      <c r="HZ63" s="1">
        <f t="shared" si="15"/>
        <v>0</v>
      </c>
      <c r="IA63" s="1">
        <f t="shared" si="15"/>
        <v>0</v>
      </c>
      <c r="IB63" s="1">
        <f t="shared" si="15"/>
        <v>0</v>
      </c>
      <c r="IC63" s="1">
        <f t="shared" si="15"/>
        <v>0</v>
      </c>
      <c r="ID63" s="1">
        <f t="shared" si="15"/>
        <v>0</v>
      </c>
      <c r="IE63" s="1">
        <f t="shared" si="15"/>
        <v>0</v>
      </c>
      <c r="IF63" s="1">
        <f t="shared" si="15"/>
        <v>0</v>
      </c>
      <c r="IG63" s="1">
        <f t="shared" si="15"/>
        <v>0</v>
      </c>
      <c r="IH63" s="1">
        <f t="shared" si="15"/>
        <v>0</v>
      </c>
      <c r="II63" s="1">
        <f t="shared" si="15"/>
        <v>0</v>
      </c>
      <c r="IJ63" s="1">
        <f t="shared" si="15"/>
        <v>0</v>
      </c>
      <c r="IK63" s="1">
        <f t="shared" si="15"/>
        <v>0</v>
      </c>
      <c r="IL63" s="1">
        <f t="shared" si="15"/>
        <v>0</v>
      </c>
      <c r="IM63" s="1">
        <f t="shared" si="15"/>
        <v>0</v>
      </c>
      <c r="IN63" s="1">
        <f t="shared" si="15"/>
        <v>0</v>
      </c>
      <c r="IO63" s="1">
        <f t="shared" si="15"/>
        <v>0</v>
      </c>
      <c r="IP63" s="1">
        <f t="shared" si="15"/>
        <v>0</v>
      </c>
      <c r="IQ63" s="1">
        <f t="shared" si="15"/>
        <v>0</v>
      </c>
      <c r="IR63" s="1">
        <f t="shared" si="15"/>
        <v>0</v>
      </c>
      <c r="IS63" s="1">
        <f t="shared" si="15"/>
        <v>0</v>
      </c>
    </row>
    <row r="64" spans="2:253" ht="20.100000000000001" customHeight="1" x14ac:dyDescent="0.25">
      <c r="C64" s="32" t="s">
        <v>106</v>
      </c>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row>
    <row r="65" spans="2:253" ht="20.100000000000001" customHeight="1" x14ac:dyDescent="0.25">
      <c r="C65" s="32" t="s">
        <v>107</v>
      </c>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row>
    <row r="66" spans="2:253" ht="20.100000000000001" customHeight="1" x14ac:dyDescent="0.25">
      <c r="C66" s="32" t="s">
        <v>108</v>
      </c>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row>
    <row r="67" spans="2:253" ht="20.100000000000001" customHeight="1" x14ac:dyDescent="0.25">
      <c r="C67" s="32" t="s">
        <v>109</v>
      </c>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row>
    <row r="68" spans="2:253" ht="10.5" customHeight="1" x14ac:dyDescent="0.2">
      <c r="B68" s="4"/>
      <c r="C68" s="4"/>
    </row>
    <row r="69" spans="2:253" ht="20.100000000000001" customHeight="1" x14ac:dyDescent="0.25">
      <c r="C69" s="4" t="s">
        <v>100</v>
      </c>
      <c r="D69" s="1">
        <f>SUM(D70:D73)</f>
        <v>0</v>
      </c>
      <c r="E69" s="1">
        <f>SUM(E70:E73)</f>
        <v>0</v>
      </c>
      <c r="F69" s="1">
        <f t="shared" ref="F69:BP69" si="16">SUM(F70:F73)</f>
        <v>0</v>
      </c>
      <c r="G69" s="1">
        <f t="shared" si="16"/>
        <v>0</v>
      </c>
      <c r="H69" s="1">
        <f t="shared" si="16"/>
        <v>0</v>
      </c>
      <c r="I69" s="1">
        <f t="shared" si="16"/>
        <v>0</v>
      </c>
      <c r="J69" s="1">
        <f t="shared" si="16"/>
        <v>0</v>
      </c>
      <c r="K69" s="1">
        <f t="shared" si="16"/>
        <v>0</v>
      </c>
      <c r="L69" s="1">
        <f t="shared" si="16"/>
        <v>0</v>
      </c>
      <c r="M69" s="1">
        <f t="shared" si="16"/>
        <v>0</v>
      </c>
      <c r="N69" s="1">
        <f t="shared" si="16"/>
        <v>0</v>
      </c>
      <c r="O69" s="1">
        <f t="shared" si="16"/>
        <v>0</v>
      </c>
      <c r="P69" s="1">
        <f t="shared" si="16"/>
        <v>0</v>
      </c>
      <c r="Q69" s="1">
        <f t="shared" si="16"/>
        <v>0</v>
      </c>
      <c r="R69" s="1">
        <f t="shared" si="16"/>
        <v>0</v>
      </c>
      <c r="S69" s="1">
        <f t="shared" si="16"/>
        <v>0</v>
      </c>
      <c r="T69" s="1">
        <f t="shared" si="16"/>
        <v>0</v>
      </c>
      <c r="U69" s="1">
        <f t="shared" si="16"/>
        <v>0</v>
      </c>
      <c r="V69" s="1">
        <f t="shared" si="16"/>
        <v>0</v>
      </c>
      <c r="W69" s="1">
        <f t="shared" si="16"/>
        <v>0</v>
      </c>
      <c r="X69" s="1">
        <f t="shared" si="16"/>
        <v>0</v>
      </c>
      <c r="Y69" s="1">
        <f t="shared" si="16"/>
        <v>0</v>
      </c>
      <c r="Z69" s="1">
        <f t="shared" si="16"/>
        <v>0</v>
      </c>
      <c r="AA69" s="1">
        <f t="shared" si="16"/>
        <v>0</v>
      </c>
      <c r="AB69" s="1">
        <f t="shared" si="16"/>
        <v>0</v>
      </c>
      <c r="AC69" s="1">
        <f t="shared" si="16"/>
        <v>0</v>
      </c>
      <c r="AD69" s="1">
        <f t="shared" si="16"/>
        <v>0</v>
      </c>
      <c r="AE69" s="1">
        <f t="shared" si="16"/>
        <v>0</v>
      </c>
      <c r="AF69" s="1">
        <f t="shared" si="16"/>
        <v>0</v>
      </c>
      <c r="AG69" s="1">
        <f t="shared" si="16"/>
        <v>0</v>
      </c>
      <c r="AH69" s="1">
        <f t="shared" si="16"/>
        <v>0</v>
      </c>
      <c r="AI69" s="1">
        <f t="shared" si="16"/>
        <v>0</v>
      </c>
      <c r="AJ69" s="1">
        <f t="shared" si="16"/>
        <v>0</v>
      </c>
      <c r="AK69" s="1">
        <f t="shared" si="16"/>
        <v>0</v>
      </c>
      <c r="AL69" s="1">
        <f t="shared" si="16"/>
        <v>0</v>
      </c>
      <c r="AM69" s="1">
        <f t="shared" si="16"/>
        <v>0</v>
      </c>
      <c r="AN69" s="1">
        <f t="shared" si="16"/>
        <v>0</v>
      </c>
      <c r="AO69" s="1">
        <f t="shared" si="16"/>
        <v>0</v>
      </c>
      <c r="AP69" s="1">
        <f t="shared" si="16"/>
        <v>0</v>
      </c>
      <c r="AQ69" s="1">
        <f t="shared" si="16"/>
        <v>0</v>
      </c>
      <c r="AR69" s="1">
        <f t="shared" si="16"/>
        <v>0</v>
      </c>
      <c r="AS69" s="1">
        <f t="shared" si="16"/>
        <v>0</v>
      </c>
      <c r="AT69" s="1">
        <f t="shared" si="16"/>
        <v>0</v>
      </c>
      <c r="AU69" s="1">
        <f t="shared" si="16"/>
        <v>0</v>
      </c>
      <c r="AV69" s="1">
        <f t="shared" si="16"/>
        <v>0</v>
      </c>
      <c r="AW69" s="1">
        <f t="shared" si="16"/>
        <v>0</v>
      </c>
      <c r="AX69" s="1">
        <f t="shared" si="16"/>
        <v>0</v>
      </c>
      <c r="AY69" s="1">
        <f t="shared" si="16"/>
        <v>0</v>
      </c>
      <c r="AZ69" s="1">
        <f t="shared" si="16"/>
        <v>0</v>
      </c>
      <c r="BA69" s="1">
        <f t="shared" si="16"/>
        <v>0</v>
      </c>
      <c r="BB69" s="1">
        <f t="shared" si="16"/>
        <v>0</v>
      </c>
      <c r="BC69" s="1">
        <f t="shared" si="16"/>
        <v>0</v>
      </c>
      <c r="BD69" s="1">
        <f t="shared" si="16"/>
        <v>0</v>
      </c>
      <c r="BE69" s="1">
        <f t="shared" si="16"/>
        <v>0</v>
      </c>
      <c r="BF69" s="1">
        <f t="shared" si="16"/>
        <v>0</v>
      </c>
      <c r="BG69" s="1">
        <f t="shared" si="16"/>
        <v>0</v>
      </c>
      <c r="BH69" s="1">
        <f t="shared" si="16"/>
        <v>0</v>
      </c>
      <c r="BI69" s="1">
        <f t="shared" si="16"/>
        <v>0</v>
      </c>
      <c r="BJ69" s="1">
        <f t="shared" si="16"/>
        <v>0</v>
      </c>
      <c r="BK69" s="1">
        <f t="shared" si="16"/>
        <v>0</v>
      </c>
      <c r="BL69" s="1">
        <f t="shared" si="16"/>
        <v>0</v>
      </c>
      <c r="BM69" s="1">
        <f t="shared" si="16"/>
        <v>0</v>
      </c>
      <c r="BN69" s="1">
        <f t="shared" si="16"/>
        <v>0</v>
      </c>
      <c r="BO69" s="1">
        <f t="shared" si="16"/>
        <v>0</v>
      </c>
      <c r="BP69" s="1">
        <f t="shared" si="16"/>
        <v>0</v>
      </c>
      <c r="BQ69" s="1">
        <f t="shared" ref="BQ69:EB69" si="17">SUM(BQ70:BQ73)</f>
        <v>0</v>
      </c>
      <c r="BR69" s="1">
        <f t="shared" si="17"/>
        <v>0</v>
      </c>
      <c r="BS69" s="1">
        <f t="shared" si="17"/>
        <v>0</v>
      </c>
      <c r="BT69" s="1">
        <f t="shared" si="17"/>
        <v>0</v>
      </c>
      <c r="BU69" s="1">
        <f t="shared" si="17"/>
        <v>0</v>
      </c>
      <c r="BV69" s="1">
        <f t="shared" si="17"/>
        <v>0</v>
      </c>
      <c r="BW69" s="1">
        <f t="shared" si="17"/>
        <v>0</v>
      </c>
      <c r="BX69" s="1">
        <f t="shared" si="17"/>
        <v>0</v>
      </c>
      <c r="BY69" s="1">
        <f t="shared" si="17"/>
        <v>0</v>
      </c>
      <c r="BZ69" s="1">
        <f t="shared" si="17"/>
        <v>0</v>
      </c>
      <c r="CA69" s="1">
        <f t="shared" si="17"/>
        <v>0</v>
      </c>
      <c r="CB69" s="1">
        <f t="shared" si="17"/>
        <v>0</v>
      </c>
      <c r="CC69" s="1">
        <f t="shared" si="17"/>
        <v>0</v>
      </c>
      <c r="CD69" s="1">
        <f t="shared" si="17"/>
        <v>0</v>
      </c>
      <c r="CE69" s="1">
        <f t="shared" si="17"/>
        <v>0</v>
      </c>
      <c r="CF69" s="1">
        <f t="shared" si="17"/>
        <v>0</v>
      </c>
      <c r="CG69" s="1">
        <f t="shared" si="17"/>
        <v>0</v>
      </c>
      <c r="CH69" s="1">
        <f t="shared" si="17"/>
        <v>0</v>
      </c>
      <c r="CI69" s="1">
        <f t="shared" si="17"/>
        <v>0</v>
      </c>
      <c r="CJ69" s="1">
        <f t="shared" si="17"/>
        <v>0</v>
      </c>
      <c r="CK69" s="1">
        <f t="shared" si="17"/>
        <v>0</v>
      </c>
      <c r="CL69" s="1">
        <f t="shared" si="17"/>
        <v>0</v>
      </c>
      <c r="CM69" s="1">
        <f t="shared" si="17"/>
        <v>0</v>
      </c>
      <c r="CN69" s="1">
        <f t="shared" si="17"/>
        <v>0</v>
      </c>
      <c r="CO69" s="1">
        <f t="shared" si="17"/>
        <v>0</v>
      </c>
      <c r="CP69" s="1">
        <f t="shared" si="17"/>
        <v>0</v>
      </c>
      <c r="CQ69" s="1">
        <f t="shared" si="17"/>
        <v>0</v>
      </c>
      <c r="CR69" s="1">
        <f t="shared" si="17"/>
        <v>0</v>
      </c>
      <c r="CS69" s="1">
        <f t="shared" si="17"/>
        <v>0</v>
      </c>
      <c r="CT69" s="1">
        <f t="shared" si="17"/>
        <v>0</v>
      </c>
      <c r="CU69" s="1">
        <f t="shared" si="17"/>
        <v>0</v>
      </c>
      <c r="CV69" s="1">
        <f t="shared" si="17"/>
        <v>0</v>
      </c>
      <c r="CW69" s="1">
        <f t="shared" si="17"/>
        <v>0</v>
      </c>
      <c r="CX69" s="1">
        <f t="shared" si="17"/>
        <v>0</v>
      </c>
      <c r="CY69" s="1">
        <f t="shared" si="17"/>
        <v>0</v>
      </c>
      <c r="CZ69" s="1">
        <f t="shared" si="17"/>
        <v>0</v>
      </c>
      <c r="DA69" s="1">
        <f t="shared" si="17"/>
        <v>0</v>
      </c>
      <c r="DB69" s="1">
        <f t="shared" si="17"/>
        <v>0</v>
      </c>
      <c r="DC69" s="1">
        <f t="shared" si="17"/>
        <v>0</v>
      </c>
      <c r="DD69" s="1">
        <f t="shared" si="17"/>
        <v>0</v>
      </c>
      <c r="DE69" s="1">
        <f t="shared" si="17"/>
        <v>0</v>
      </c>
      <c r="DF69" s="1">
        <f t="shared" si="17"/>
        <v>0</v>
      </c>
      <c r="DG69" s="1">
        <f t="shared" si="17"/>
        <v>0</v>
      </c>
      <c r="DH69" s="1">
        <f t="shared" si="17"/>
        <v>0</v>
      </c>
      <c r="DI69" s="1">
        <f t="shared" si="17"/>
        <v>0</v>
      </c>
      <c r="DJ69" s="1">
        <f t="shared" si="17"/>
        <v>0</v>
      </c>
      <c r="DK69" s="1">
        <f t="shared" si="17"/>
        <v>0</v>
      </c>
      <c r="DL69" s="1">
        <f t="shared" si="17"/>
        <v>0</v>
      </c>
      <c r="DM69" s="1">
        <f t="shared" si="17"/>
        <v>0</v>
      </c>
      <c r="DN69" s="1">
        <f t="shared" si="17"/>
        <v>0</v>
      </c>
      <c r="DO69" s="1">
        <f t="shared" si="17"/>
        <v>0</v>
      </c>
      <c r="DP69" s="1">
        <f t="shared" si="17"/>
        <v>0</v>
      </c>
      <c r="DQ69" s="1">
        <f t="shared" si="17"/>
        <v>0</v>
      </c>
      <c r="DR69" s="1">
        <f t="shared" si="17"/>
        <v>0</v>
      </c>
      <c r="DS69" s="1">
        <f t="shared" si="17"/>
        <v>0</v>
      </c>
      <c r="DT69" s="1">
        <f t="shared" si="17"/>
        <v>0</v>
      </c>
      <c r="DU69" s="1">
        <f t="shared" si="17"/>
        <v>0</v>
      </c>
      <c r="DV69" s="1">
        <f t="shared" si="17"/>
        <v>0</v>
      </c>
      <c r="DW69" s="1">
        <f t="shared" si="17"/>
        <v>0</v>
      </c>
      <c r="DX69" s="1">
        <f t="shared" si="17"/>
        <v>0</v>
      </c>
      <c r="DY69" s="1">
        <f t="shared" si="17"/>
        <v>0</v>
      </c>
      <c r="DZ69" s="1">
        <f t="shared" si="17"/>
        <v>0</v>
      </c>
      <c r="EA69" s="1">
        <f t="shared" si="17"/>
        <v>0</v>
      </c>
      <c r="EB69" s="1">
        <f t="shared" si="17"/>
        <v>0</v>
      </c>
      <c r="EC69" s="1">
        <f t="shared" ref="EC69:GN69" si="18">SUM(EC70:EC73)</f>
        <v>0</v>
      </c>
      <c r="ED69" s="1">
        <f t="shared" si="18"/>
        <v>0</v>
      </c>
      <c r="EE69" s="1">
        <f t="shared" si="18"/>
        <v>0</v>
      </c>
      <c r="EF69" s="1">
        <f t="shared" si="18"/>
        <v>0</v>
      </c>
      <c r="EG69" s="1">
        <f t="shared" si="18"/>
        <v>0</v>
      </c>
      <c r="EH69" s="1">
        <f t="shared" si="18"/>
        <v>0</v>
      </c>
      <c r="EI69" s="1">
        <f t="shared" si="18"/>
        <v>0</v>
      </c>
      <c r="EJ69" s="1">
        <f t="shared" si="18"/>
        <v>0</v>
      </c>
      <c r="EK69" s="1">
        <f t="shared" si="18"/>
        <v>0</v>
      </c>
      <c r="EL69" s="1">
        <f t="shared" si="18"/>
        <v>0</v>
      </c>
      <c r="EM69" s="1">
        <f t="shared" si="18"/>
        <v>0</v>
      </c>
      <c r="EN69" s="1">
        <f t="shared" si="18"/>
        <v>0</v>
      </c>
      <c r="EO69" s="1">
        <f t="shared" si="18"/>
        <v>0</v>
      </c>
      <c r="EP69" s="1">
        <f t="shared" si="18"/>
        <v>0</v>
      </c>
      <c r="EQ69" s="1">
        <f t="shared" si="18"/>
        <v>0</v>
      </c>
      <c r="ER69" s="1">
        <f t="shared" si="18"/>
        <v>0</v>
      </c>
      <c r="ES69" s="1">
        <f t="shared" si="18"/>
        <v>0</v>
      </c>
      <c r="ET69" s="1">
        <f t="shared" si="18"/>
        <v>0</v>
      </c>
      <c r="EU69" s="1">
        <f t="shared" si="18"/>
        <v>0</v>
      </c>
      <c r="EV69" s="1">
        <f t="shared" si="18"/>
        <v>0</v>
      </c>
      <c r="EW69" s="1">
        <f t="shared" si="18"/>
        <v>0</v>
      </c>
      <c r="EX69" s="1">
        <f t="shared" si="18"/>
        <v>0</v>
      </c>
      <c r="EY69" s="1">
        <f t="shared" si="18"/>
        <v>0</v>
      </c>
      <c r="EZ69" s="1">
        <f t="shared" si="18"/>
        <v>0</v>
      </c>
      <c r="FA69" s="1">
        <f t="shared" si="18"/>
        <v>0</v>
      </c>
      <c r="FB69" s="1">
        <f t="shared" si="18"/>
        <v>0</v>
      </c>
      <c r="FC69" s="1">
        <f t="shared" si="18"/>
        <v>0</v>
      </c>
      <c r="FD69" s="1">
        <f t="shared" si="18"/>
        <v>0</v>
      </c>
      <c r="FE69" s="1">
        <f t="shared" si="18"/>
        <v>0</v>
      </c>
      <c r="FF69" s="1">
        <f t="shared" si="18"/>
        <v>0</v>
      </c>
      <c r="FG69" s="1">
        <f t="shared" si="18"/>
        <v>0</v>
      </c>
      <c r="FH69" s="1">
        <f t="shared" si="18"/>
        <v>0</v>
      </c>
      <c r="FI69" s="1">
        <f t="shared" si="18"/>
        <v>0</v>
      </c>
      <c r="FJ69" s="1">
        <f t="shared" si="18"/>
        <v>0</v>
      </c>
      <c r="FK69" s="1">
        <f t="shared" si="18"/>
        <v>0</v>
      </c>
      <c r="FL69" s="1">
        <f t="shared" si="18"/>
        <v>0</v>
      </c>
      <c r="FM69" s="1">
        <f t="shared" si="18"/>
        <v>0</v>
      </c>
      <c r="FN69" s="1">
        <f t="shared" si="18"/>
        <v>0</v>
      </c>
      <c r="FO69" s="1">
        <f t="shared" si="18"/>
        <v>0</v>
      </c>
      <c r="FP69" s="1">
        <f t="shared" si="18"/>
        <v>0</v>
      </c>
      <c r="FQ69" s="1">
        <f t="shared" si="18"/>
        <v>0</v>
      </c>
      <c r="FR69" s="1">
        <f t="shared" si="18"/>
        <v>0</v>
      </c>
      <c r="FS69" s="1">
        <f t="shared" si="18"/>
        <v>0</v>
      </c>
      <c r="FT69" s="1">
        <f t="shared" si="18"/>
        <v>0</v>
      </c>
      <c r="FU69" s="1">
        <f t="shared" si="18"/>
        <v>0</v>
      </c>
      <c r="FV69" s="1">
        <f t="shared" si="18"/>
        <v>0</v>
      </c>
      <c r="FW69" s="1">
        <f t="shared" si="18"/>
        <v>0</v>
      </c>
      <c r="FX69" s="1">
        <f t="shared" si="18"/>
        <v>0</v>
      </c>
      <c r="FY69" s="1">
        <f t="shared" si="18"/>
        <v>0</v>
      </c>
      <c r="FZ69" s="1">
        <f t="shared" si="18"/>
        <v>0</v>
      </c>
      <c r="GA69" s="1">
        <f t="shared" si="18"/>
        <v>0</v>
      </c>
      <c r="GB69" s="1">
        <f t="shared" si="18"/>
        <v>0</v>
      </c>
      <c r="GC69" s="1">
        <f t="shared" si="18"/>
        <v>0</v>
      </c>
      <c r="GD69" s="1">
        <f t="shared" si="18"/>
        <v>0</v>
      </c>
      <c r="GE69" s="1">
        <f t="shared" si="18"/>
        <v>0</v>
      </c>
      <c r="GF69" s="1">
        <f t="shared" si="18"/>
        <v>0</v>
      </c>
      <c r="GG69" s="1">
        <f t="shared" si="18"/>
        <v>0</v>
      </c>
      <c r="GH69" s="1">
        <f t="shared" si="18"/>
        <v>0</v>
      </c>
      <c r="GI69" s="1">
        <f t="shared" si="18"/>
        <v>0</v>
      </c>
      <c r="GJ69" s="1">
        <f t="shared" si="18"/>
        <v>0</v>
      </c>
      <c r="GK69" s="1">
        <f t="shared" si="18"/>
        <v>0</v>
      </c>
      <c r="GL69" s="1">
        <f t="shared" si="18"/>
        <v>0</v>
      </c>
      <c r="GM69" s="1">
        <f t="shared" si="18"/>
        <v>0</v>
      </c>
      <c r="GN69" s="1">
        <f t="shared" si="18"/>
        <v>0</v>
      </c>
      <c r="GO69" s="1">
        <f t="shared" ref="GO69:IS69" si="19">SUM(GO70:GO73)</f>
        <v>0</v>
      </c>
      <c r="GP69" s="1">
        <f t="shared" si="19"/>
        <v>0</v>
      </c>
      <c r="GQ69" s="1">
        <f t="shared" si="19"/>
        <v>0</v>
      </c>
      <c r="GR69" s="1">
        <f t="shared" si="19"/>
        <v>0</v>
      </c>
      <c r="GS69" s="1">
        <f t="shared" si="19"/>
        <v>0</v>
      </c>
      <c r="GT69" s="1">
        <f t="shared" si="19"/>
        <v>0</v>
      </c>
      <c r="GU69" s="1">
        <f t="shared" si="19"/>
        <v>0</v>
      </c>
      <c r="GV69" s="1">
        <f t="shared" si="19"/>
        <v>0</v>
      </c>
      <c r="GW69" s="1">
        <f t="shared" si="19"/>
        <v>0</v>
      </c>
      <c r="GX69" s="1">
        <f t="shared" si="19"/>
        <v>0</v>
      </c>
      <c r="GY69" s="1">
        <f t="shared" si="19"/>
        <v>0</v>
      </c>
      <c r="GZ69" s="1">
        <f t="shared" si="19"/>
        <v>0</v>
      </c>
      <c r="HA69" s="1">
        <f t="shared" si="19"/>
        <v>0</v>
      </c>
      <c r="HB69" s="1">
        <f t="shared" si="19"/>
        <v>0</v>
      </c>
      <c r="HC69" s="1">
        <f t="shared" si="19"/>
        <v>0</v>
      </c>
      <c r="HD69" s="1">
        <f t="shared" si="19"/>
        <v>0</v>
      </c>
      <c r="HE69" s="1">
        <f t="shared" si="19"/>
        <v>0</v>
      </c>
      <c r="HF69" s="1">
        <f t="shared" si="19"/>
        <v>0</v>
      </c>
      <c r="HG69" s="1">
        <f t="shared" si="19"/>
        <v>0</v>
      </c>
      <c r="HH69" s="1">
        <f t="shared" si="19"/>
        <v>0</v>
      </c>
      <c r="HI69" s="1">
        <f t="shared" si="19"/>
        <v>0</v>
      </c>
      <c r="HJ69" s="1">
        <f t="shared" si="19"/>
        <v>0</v>
      </c>
      <c r="HK69" s="1">
        <f t="shared" si="19"/>
        <v>0</v>
      </c>
      <c r="HL69" s="1">
        <f t="shared" si="19"/>
        <v>0</v>
      </c>
      <c r="HM69" s="1">
        <f t="shared" si="19"/>
        <v>0</v>
      </c>
      <c r="HN69" s="1">
        <f t="shared" si="19"/>
        <v>0</v>
      </c>
      <c r="HO69" s="1">
        <f t="shared" si="19"/>
        <v>0</v>
      </c>
      <c r="HP69" s="1">
        <f t="shared" si="19"/>
        <v>0</v>
      </c>
      <c r="HQ69" s="1">
        <f t="shared" si="19"/>
        <v>0</v>
      </c>
      <c r="HR69" s="1">
        <f t="shared" si="19"/>
        <v>0</v>
      </c>
      <c r="HS69" s="1">
        <f t="shared" si="19"/>
        <v>0</v>
      </c>
      <c r="HT69" s="1">
        <f t="shared" si="19"/>
        <v>0</v>
      </c>
      <c r="HU69" s="1">
        <f t="shared" si="19"/>
        <v>0</v>
      </c>
      <c r="HV69" s="1">
        <f t="shared" si="19"/>
        <v>0</v>
      </c>
      <c r="HW69" s="1">
        <f t="shared" si="19"/>
        <v>0</v>
      </c>
      <c r="HX69" s="1">
        <f t="shared" si="19"/>
        <v>0</v>
      </c>
      <c r="HY69" s="1">
        <f t="shared" si="19"/>
        <v>0</v>
      </c>
      <c r="HZ69" s="1">
        <f t="shared" si="19"/>
        <v>0</v>
      </c>
      <c r="IA69" s="1">
        <f t="shared" si="19"/>
        <v>0</v>
      </c>
      <c r="IB69" s="1">
        <f t="shared" si="19"/>
        <v>0</v>
      </c>
      <c r="IC69" s="1">
        <f t="shared" si="19"/>
        <v>0</v>
      </c>
      <c r="ID69" s="1">
        <f t="shared" si="19"/>
        <v>0</v>
      </c>
      <c r="IE69" s="1">
        <f t="shared" si="19"/>
        <v>0</v>
      </c>
      <c r="IF69" s="1">
        <f t="shared" si="19"/>
        <v>0</v>
      </c>
      <c r="IG69" s="1">
        <f t="shared" si="19"/>
        <v>0</v>
      </c>
      <c r="IH69" s="1">
        <f t="shared" si="19"/>
        <v>0</v>
      </c>
      <c r="II69" s="1">
        <f t="shared" si="19"/>
        <v>0</v>
      </c>
      <c r="IJ69" s="1">
        <f t="shared" si="19"/>
        <v>0</v>
      </c>
      <c r="IK69" s="1">
        <f t="shared" si="19"/>
        <v>0</v>
      </c>
      <c r="IL69" s="1">
        <f t="shared" si="19"/>
        <v>0</v>
      </c>
      <c r="IM69" s="1">
        <f t="shared" si="19"/>
        <v>0</v>
      </c>
      <c r="IN69" s="1">
        <f t="shared" si="19"/>
        <v>0</v>
      </c>
      <c r="IO69" s="1">
        <f t="shared" si="19"/>
        <v>0</v>
      </c>
      <c r="IP69" s="1">
        <f t="shared" si="19"/>
        <v>0</v>
      </c>
      <c r="IQ69" s="1">
        <f t="shared" si="19"/>
        <v>0</v>
      </c>
      <c r="IR69" s="1">
        <f t="shared" si="19"/>
        <v>0</v>
      </c>
      <c r="IS69" s="1">
        <f t="shared" si="19"/>
        <v>0</v>
      </c>
    </row>
    <row r="70" spans="2:253" ht="20.100000000000001" customHeight="1" x14ac:dyDescent="0.25">
      <c r="C70" s="32" t="s">
        <v>106</v>
      </c>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row>
    <row r="71" spans="2:253" ht="20.100000000000001" customHeight="1" x14ac:dyDescent="0.25">
      <c r="C71" s="32" t="s">
        <v>107</v>
      </c>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row>
    <row r="72" spans="2:253" ht="20.100000000000001" customHeight="1" x14ac:dyDescent="0.25">
      <c r="C72" s="32" t="s">
        <v>108</v>
      </c>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row>
    <row r="73" spans="2:253" ht="20.100000000000001" customHeight="1" x14ac:dyDescent="0.25">
      <c r="C73" s="32" t="s">
        <v>109</v>
      </c>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row>
    <row r="74" spans="2:253" ht="10.5" customHeight="1" x14ac:dyDescent="0.2">
      <c r="B74" s="4"/>
      <c r="C74" s="4"/>
    </row>
    <row r="75" spans="2:253" ht="20.100000000000001" customHeight="1" x14ac:dyDescent="0.25">
      <c r="C75" s="4" t="s">
        <v>101</v>
      </c>
      <c r="D75" s="1">
        <f>SUM(D76:D79)</f>
        <v>0</v>
      </c>
      <c r="E75" s="1">
        <f>SUM(E76:E79)</f>
        <v>0</v>
      </c>
      <c r="F75" s="1">
        <f t="shared" ref="F75:BP75" si="20">SUM(F76:F79)</f>
        <v>0</v>
      </c>
      <c r="G75" s="1">
        <f t="shared" si="20"/>
        <v>0</v>
      </c>
      <c r="H75" s="1">
        <f t="shared" si="20"/>
        <v>0</v>
      </c>
      <c r="I75" s="1">
        <f t="shared" si="20"/>
        <v>0</v>
      </c>
      <c r="J75" s="1">
        <f t="shared" si="20"/>
        <v>0</v>
      </c>
      <c r="K75" s="1">
        <f t="shared" si="20"/>
        <v>0</v>
      </c>
      <c r="L75" s="1">
        <f t="shared" si="20"/>
        <v>0</v>
      </c>
      <c r="M75" s="1">
        <f t="shared" si="20"/>
        <v>0</v>
      </c>
      <c r="N75" s="1">
        <f t="shared" si="20"/>
        <v>0</v>
      </c>
      <c r="O75" s="1">
        <f t="shared" si="20"/>
        <v>0</v>
      </c>
      <c r="P75" s="1">
        <f t="shared" si="20"/>
        <v>0</v>
      </c>
      <c r="Q75" s="1">
        <f t="shared" si="20"/>
        <v>0</v>
      </c>
      <c r="R75" s="1">
        <f t="shared" si="20"/>
        <v>0</v>
      </c>
      <c r="S75" s="1">
        <f t="shared" si="20"/>
        <v>0</v>
      </c>
      <c r="T75" s="1">
        <f t="shared" si="20"/>
        <v>0</v>
      </c>
      <c r="U75" s="1">
        <f t="shared" si="20"/>
        <v>0</v>
      </c>
      <c r="V75" s="1">
        <f t="shared" si="20"/>
        <v>0</v>
      </c>
      <c r="W75" s="1">
        <f t="shared" si="20"/>
        <v>0</v>
      </c>
      <c r="X75" s="1">
        <f t="shared" si="20"/>
        <v>0</v>
      </c>
      <c r="Y75" s="1">
        <f t="shared" si="20"/>
        <v>0</v>
      </c>
      <c r="Z75" s="1">
        <f t="shared" si="20"/>
        <v>0</v>
      </c>
      <c r="AA75" s="1">
        <f t="shared" si="20"/>
        <v>0</v>
      </c>
      <c r="AB75" s="1">
        <f t="shared" si="20"/>
        <v>0</v>
      </c>
      <c r="AC75" s="1">
        <f t="shared" si="20"/>
        <v>0</v>
      </c>
      <c r="AD75" s="1">
        <f t="shared" si="20"/>
        <v>0</v>
      </c>
      <c r="AE75" s="1">
        <f t="shared" si="20"/>
        <v>0</v>
      </c>
      <c r="AF75" s="1">
        <f t="shared" si="20"/>
        <v>0</v>
      </c>
      <c r="AG75" s="1">
        <f t="shared" si="20"/>
        <v>0</v>
      </c>
      <c r="AH75" s="1">
        <f t="shared" si="20"/>
        <v>0</v>
      </c>
      <c r="AI75" s="1">
        <f t="shared" si="20"/>
        <v>0</v>
      </c>
      <c r="AJ75" s="1">
        <f t="shared" si="20"/>
        <v>0</v>
      </c>
      <c r="AK75" s="1">
        <f t="shared" si="20"/>
        <v>0</v>
      </c>
      <c r="AL75" s="1">
        <f t="shared" si="20"/>
        <v>0</v>
      </c>
      <c r="AM75" s="1">
        <f t="shared" si="20"/>
        <v>0</v>
      </c>
      <c r="AN75" s="1">
        <f t="shared" si="20"/>
        <v>0</v>
      </c>
      <c r="AO75" s="1">
        <f t="shared" si="20"/>
        <v>0</v>
      </c>
      <c r="AP75" s="1">
        <f t="shared" si="20"/>
        <v>0</v>
      </c>
      <c r="AQ75" s="1">
        <f t="shared" si="20"/>
        <v>0</v>
      </c>
      <c r="AR75" s="1">
        <f t="shared" si="20"/>
        <v>0</v>
      </c>
      <c r="AS75" s="1">
        <f t="shared" si="20"/>
        <v>0</v>
      </c>
      <c r="AT75" s="1">
        <f t="shared" si="20"/>
        <v>0</v>
      </c>
      <c r="AU75" s="1">
        <f t="shared" si="20"/>
        <v>0</v>
      </c>
      <c r="AV75" s="1">
        <f t="shared" si="20"/>
        <v>0</v>
      </c>
      <c r="AW75" s="1">
        <f t="shared" si="20"/>
        <v>0</v>
      </c>
      <c r="AX75" s="1">
        <f t="shared" si="20"/>
        <v>0</v>
      </c>
      <c r="AY75" s="1">
        <f t="shared" si="20"/>
        <v>0</v>
      </c>
      <c r="AZ75" s="1">
        <f t="shared" si="20"/>
        <v>0</v>
      </c>
      <c r="BA75" s="1">
        <f t="shared" si="20"/>
        <v>0</v>
      </c>
      <c r="BB75" s="1">
        <f t="shared" si="20"/>
        <v>0</v>
      </c>
      <c r="BC75" s="1">
        <f t="shared" si="20"/>
        <v>0</v>
      </c>
      <c r="BD75" s="1">
        <f t="shared" si="20"/>
        <v>0</v>
      </c>
      <c r="BE75" s="1">
        <f t="shared" si="20"/>
        <v>0</v>
      </c>
      <c r="BF75" s="1">
        <f t="shared" si="20"/>
        <v>0</v>
      </c>
      <c r="BG75" s="1">
        <f t="shared" si="20"/>
        <v>0</v>
      </c>
      <c r="BH75" s="1">
        <f t="shared" si="20"/>
        <v>0</v>
      </c>
      <c r="BI75" s="1">
        <f t="shared" si="20"/>
        <v>0</v>
      </c>
      <c r="BJ75" s="1">
        <f t="shared" si="20"/>
        <v>0</v>
      </c>
      <c r="BK75" s="1">
        <f t="shared" si="20"/>
        <v>0</v>
      </c>
      <c r="BL75" s="1">
        <f t="shared" si="20"/>
        <v>0</v>
      </c>
      <c r="BM75" s="1">
        <f t="shared" si="20"/>
        <v>0</v>
      </c>
      <c r="BN75" s="1">
        <f t="shared" si="20"/>
        <v>0</v>
      </c>
      <c r="BO75" s="1">
        <f t="shared" si="20"/>
        <v>0</v>
      </c>
      <c r="BP75" s="1">
        <f t="shared" si="20"/>
        <v>0</v>
      </c>
      <c r="BQ75" s="1">
        <f t="shared" ref="BQ75:EB75" si="21">SUM(BQ76:BQ79)</f>
        <v>0</v>
      </c>
      <c r="BR75" s="1">
        <f t="shared" si="21"/>
        <v>0</v>
      </c>
      <c r="BS75" s="1">
        <f t="shared" si="21"/>
        <v>0</v>
      </c>
      <c r="BT75" s="1">
        <f t="shared" si="21"/>
        <v>0</v>
      </c>
      <c r="BU75" s="1">
        <f t="shared" si="21"/>
        <v>0</v>
      </c>
      <c r="BV75" s="1">
        <f t="shared" si="21"/>
        <v>0</v>
      </c>
      <c r="BW75" s="1">
        <f t="shared" si="21"/>
        <v>0</v>
      </c>
      <c r="BX75" s="1">
        <f t="shared" si="21"/>
        <v>0</v>
      </c>
      <c r="BY75" s="1">
        <f t="shared" si="21"/>
        <v>0</v>
      </c>
      <c r="BZ75" s="1">
        <f t="shared" si="21"/>
        <v>0</v>
      </c>
      <c r="CA75" s="1">
        <f t="shared" si="21"/>
        <v>0</v>
      </c>
      <c r="CB75" s="1">
        <f t="shared" si="21"/>
        <v>0</v>
      </c>
      <c r="CC75" s="1">
        <f t="shared" si="21"/>
        <v>0</v>
      </c>
      <c r="CD75" s="1">
        <f t="shared" si="21"/>
        <v>0</v>
      </c>
      <c r="CE75" s="1">
        <f t="shared" si="21"/>
        <v>0</v>
      </c>
      <c r="CF75" s="1">
        <f t="shared" si="21"/>
        <v>0</v>
      </c>
      <c r="CG75" s="1">
        <f t="shared" si="21"/>
        <v>0</v>
      </c>
      <c r="CH75" s="1">
        <f t="shared" si="21"/>
        <v>0</v>
      </c>
      <c r="CI75" s="1">
        <f t="shared" si="21"/>
        <v>0</v>
      </c>
      <c r="CJ75" s="1">
        <f t="shared" si="21"/>
        <v>0</v>
      </c>
      <c r="CK75" s="1">
        <f t="shared" si="21"/>
        <v>0</v>
      </c>
      <c r="CL75" s="1">
        <f t="shared" si="21"/>
        <v>0</v>
      </c>
      <c r="CM75" s="1">
        <f t="shared" si="21"/>
        <v>0</v>
      </c>
      <c r="CN75" s="1">
        <f t="shared" si="21"/>
        <v>0</v>
      </c>
      <c r="CO75" s="1">
        <f t="shared" si="21"/>
        <v>0</v>
      </c>
      <c r="CP75" s="1">
        <f t="shared" si="21"/>
        <v>0</v>
      </c>
      <c r="CQ75" s="1">
        <f t="shared" si="21"/>
        <v>0</v>
      </c>
      <c r="CR75" s="1">
        <f t="shared" si="21"/>
        <v>0</v>
      </c>
      <c r="CS75" s="1">
        <f t="shared" si="21"/>
        <v>0</v>
      </c>
      <c r="CT75" s="1">
        <f t="shared" si="21"/>
        <v>0</v>
      </c>
      <c r="CU75" s="1">
        <f t="shared" si="21"/>
        <v>0</v>
      </c>
      <c r="CV75" s="1">
        <f t="shared" si="21"/>
        <v>0</v>
      </c>
      <c r="CW75" s="1">
        <f t="shared" si="21"/>
        <v>0</v>
      </c>
      <c r="CX75" s="1">
        <f t="shared" si="21"/>
        <v>0</v>
      </c>
      <c r="CY75" s="1">
        <f t="shared" si="21"/>
        <v>0</v>
      </c>
      <c r="CZ75" s="1">
        <f t="shared" si="21"/>
        <v>0</v>
      </c>
      <c r="DA75" s="1">
        <f t="shared" si="21"/>
        <v>0</v>
      </c>
      <c r="DB75" s="1">
        <f t="shared" si="21"/>
        <v>0</v>
      </c>
      <c r="DC75" s="1">
        <f t="shared" si="21"/>
        <v>0</v>
      </c>
      <c r="DD75" s="1">
        <f t="shared" si="21"/>
        <v>0</v>
      </c>
      <c r="DE75" s="1">
        <f t="shared" si="21"/>
        <v>0</v>
      </c>
      <c r="DF75" s="1">
        <f t="shared" si="21"/>
        <v>0</v>
      </c>
      <c r="DG75" s="1">
        <f t="shared" si="21"/>
        <v>0</v>
      </c>
      <c r="DH75" s="1">
        <f t="shared" si="21"/>
        <v>0</v>
      </c>
      <c r="DI75" s="1">
        <f t="shared" si="21"/>
        <v>0</v>
      </c>
      <c r="DJ75" s="1">
        <f t="shared" si="21"/>
        <v>0</v>
      </c>
      <c r="DK75" s="1">
        <f t="shared" si="21"/>
        <v>0</v>
      </c>
      <c r="DL75" s="1">
        <f t="shared" si="21"/>
        <v>0</v>
      </c>
      <c r="DM75" s="1">
        <f t="shared" si="21"/>
        <v>0</v>
      </c>
      <c r="DN75" s="1">
        <f t="shared" si="21"/>
        <v>0</v>
      </c>
      <c r="DO75" s="1">
        <f t="shared" si="21"/>
        <v>0</v>
      </c>
      <c r="DP75" s="1">
        <f t="shared" si="21"/>
        <v>0</v>
      </c>
      <c r="DQ75" s="1">
        <f t="shared" si="21"/>
        <v>0</v>
      </c>
      <c r="DR75" s="1">
        <f t="shared" si="21"/>
        <v>0</v>
      </c>
      <c r="DS75" s="1">
        <f t="shared" si="21"/>
        <v>0</v>
      </c>
      <c r="DT75" s="1">
        <f t="shared" si="21"/>
        <v>0</v>
      </c>
      <c r="DU75" s="1">
        <f t="shared" si="21"/>
        <v>0</v>
      </c>
      <c r="DV75" s="1">
        <f t="shared" si="21"/>
        <v>0</v>
      </c>
      <c r="DW75" s="1">
        <f t="shared" si="21"/>
        <v>0</v>
      </c>
      <c r="DX75" s="1">
        <f t="shared" si="21"/>
        <v>0</v>
      </c>
      <c r="DY75" s="1">
        <f t="shared" si="21"/>
        <v>0</v>
      </c>
      <c r="DZ75" s="1">
        <f t="shared" si="21"/>
        <v>0</v>
      </c>
      <c r="EA75" s="1">
        <f t="shared" si="21"/>
        <v>0</v>
      </c>
      <c r="EB75" s="1">
        <f t="shared" si="21"/>
        <v>0</v>
      </c>
      <c r="EC75" s="1">
        <f t="shared" ref="EC75:GN75" si="22">SUM(EC76:EC79)</f>
        <v>0</v>
      </c>
      <c r="ED75" s="1">
        <f t="shared" si="22"/>
        <v>0</v>
      </c>
      <c r="EE75" s="1">
        <f t="shared" si="22"/>
        <v>0</v>
      </c>
      <c r="EF75" s="1">
        <f t="shared" si="22"/>
        <v>0</v>
      </c>
      <c r="EG75" s="1">
        <f t="shared" si="22"/>
        <v>0</v>
      </c>
      <c r="EH75" s="1">
        <f t="shared" si="22"/>
        <v>0</v>
      </c>
      <c r="EI75" s="1">
        <f t="shared" si="22"/>
        <v>0</v>
      </c>
      <c r="EJ75" s="1">
        <f t="shared" si="22"/>
        <v>0</v>
      </c>
      <c r="EK75" s="1">
        <f t="shared" si="22"/>
        <v>0</v>
      </c>
      <c r="EL75" s="1">
        <f t="shared" si="22"/>
        <v>0</v>
      </c>
      <c r="EM75" s="1">
        <f t="shared" si="22"/>
        <v>0</v>
      </c>
      <c r="EN75" s="1">
        <f t="shared" si="22"/>
        <v>0</v>
      </c>
      <c r="EO75" s="1">
        <f t="shared" si="22"/>
        <v>0</v>
      </c>
      <c r="EP75" s="1">
        <f t="shared" si="22"/>
        <v>0</v>
      </c>
      <c r="EQ75" s="1">
        <f t="shared" si="22"/>
        <v>0</v>
      </c>
      <c r="ER75" s="1">
        <f t="shared" si="22"/>
        <v>0</v>
      </c>
      <c r="ES75" s="1">
        <f t="shared" si="22"/>
        <v>0</v>
      </c>
      <c r="ET75" s="1">
        <f t="shared" si="22"/>
        <v>0</v>
      </c>
      <c r="EU75" s="1">
        <f t="shared" si="22"/>
        <v>0</v>
      </c>
      <c r="EV75" s="1">
        <f t="shared" si="22"/>
        <v>0</v>
      </c>
      <c r="EW75" s="1">
        <f t="shared" si="22"/>
        <v>0</v>
      </c>
      <c r="EX75" s="1">
        <f t="shared" si="22"/>
        <v>0</v>
      </c>
      <c r="EY75" s="1">
        <f t="shared" si="22"/>
        <v>0</v>
      </c>
      <c r="EZ75" s="1">
        <f t="shared" si="22"/>
        <v>0</v>
      </c>
      <c r="FA75" s="1">
        <f t="shared" si="22"/>
        <v>0</v>
      </c>
      <c r="FB75" s="1">
        <f t="shared" si="22"/>
        <v>0</v>
      </c>
      <c r="FC75" s="1">
        <f t="shared" si="22"/>
        <v>0</v>
      </c>
      <c r="FD75" s="1">
        <f t="shared" si="22"/>
        <v>0</v>
      </c>
      <c r="FE75" s="1">
        <f t="shared" si="22"/>
        <v>0</v>
      </c>
      <c r="FF75" s="1">
        <f t="shared" si="22"/>
        <v>0</v>
      </c>
      <c r="FG75" s="1">
        <f t="shared" si="22"/>
        <v>0</v>
      </c>
      <c r="FH75" s="1">
        <f t="shared" si="22"/>
        <v>0</v>
      </c>
      <c r="FI75" s="1">
        <f t="shared" si="22"/>
        <v>0</v>
      </c>
      <c r="FJ75" s="1">
        <f t="shared" si="22"/>
        <v>0</v>
      </c>
      <c r="FK75" s="1">
        <f t="shared" si="22"/>
        <v>0</v>
      </c>
      <c r="FL75" s="1">
        <f t="shared" si="22"/>
        <v>0</v>
      </c>
      <c r="FM75" s="1">
        <f t="shared" si="22"/>
        <v>0</v>
      </c>
      <c r="FN75" s="1">
        <f t="shared" si="22"/>
        <v>0</v>
      </c>
      <c r="FO75" s="1">
        <f t="shared" si="22"/>
        <v>0</v>
      </c>
      <c r="FP75" s="1">
        <f t="shared" si="22"/>
        <v>0</v>
      </c>
      <c r="FQ75" s="1">
        <f t="shared" si="22"/>
        <v>0</v>
      </c>
      <c r="FR75" s="1">
        <f t="shared" si="22"/>
        <v>0</v>
      </c>
      <c r="FS75" s="1">
        <f t="shared" si="22"/>
        <v>0</v>
      </c>
      <c r="FT75" s="1">
        <f t="shared" si="22"/>
        <v>0</v>
      </c>
      <c r="FU75" s="1">
        <f t="shared" si="22"/>
        <v>0</v>
      </c>
      <c r="FV75" s="1">
        <f t="shared" si="22"/>
        <v>0</v>
      </c>
      <c r="FW75" s="1">
        <f t="shared" si="22"/>
        <v>0</v>
      </c>
      <c r="FX75" s="1">
        <f t="shared" si="22"/>
        <v>0</v>
      </c>
      <c r="FY75" s="1">
        <f t="shared" si="22"/>
        <v>0</v>
      </c>
      <c r="FZ75" s="1">
        <f t="shared" si="22"/>
        <v>0</v>
      </c>
      <c r="GA75" s="1">
        <f t="shared" si="22"/>
        <v>0</v>
      </c>
      <c r="GB75" s="1">
        <f t="shared" si="22"/>
        <v>0</v>
      </c>
      <c r="GC75" s="1">
        <f t="shared" si="22"/>
        <v>0</v>
      </c>
      <c r="GD75" s="1">
        <f t="shared" si="22"/>
        <v>0</v>
      </c>
      <c r="GE75" s="1">
        <f t="shared" si="22"/>
        <v>0</v>
      </c>
      <c r="GF75" s="1">
        <f t="shared" si="22"/>
        <v>0</v>
      </c>
      <c r="GG75" s="1">
        <f t="shared" si="22"/>
        <v>0</v>
      </c>
      <c r="GH75" s="1">
        <f t="shared" si="22"/>
        <v>0</v>
      </c>
      <c r="GI75" s="1">
        <f t="shared" si="22"/>
        <v>0</v>
      </c>
      <c r="GJ75" s="1">
        <f t="shared" si="22"/>
        <v>0</v>
      </c>
      <c r="GK75" s="1">
        <f t="shared" si="22"/>
        <v>0</v>
      </c>
      <c r="GL75" s="1">
        <f t="shared" si="22"/>
        <v>0</v>
      </c>
      <c r="GM75" s="1">
        <f t="shared" si="22"/>
        <v>0</v>
      </c>
      <c r="GN75" s="1">
        <f t="shared" si="22"/>
        <v>0</v>
      </c>
      <c r="GO75" s="1">
        <f t="shared" ref="GO75:IS75" si="23">SUM(GO76:GO79)</f>
        <v>0</v>
      </c>
      <c r="GP75" s="1">
        <f t="shared" si="23"/>
        <v>0</v>
      </c>
      <c r="GQ75" s="1">
        <f t="shared" si="23"/>
        <v>0</v>
      </c>
      <c r="GR75" s="1">
        <f t="shared" si="23"/>
        <v>0</v>
      </c>
      <c r="GS75" s="1">
        <f t="shared" si="23"/>
        <v>0</v>
      </c>
      <c r="GT75" s="1">
        <f t="shared" si="23"/>
        <v>0</v>
      </c>
      <c r="GU75" s="1">
        <f t="shared" si="23"/>
        <v>0</v>
      </c>
      <c r="GV75" s="1">
        <f t="shared" si="23"/>
        <v>0</v>
      </c>
      <c r="GW75" s="1">
        <f t="shared" si="23"/>
        <v>0</v>
      </c>
      <c r="GX75" s="1">
        <f t="shared" si="23"/>
        <v>0</v>
      </c>
      <c r="GY75" s="1">
        <f t="shared" si="23"/>
        <v>0</v>
      </c>
      <c r="GZ75" s="1">
        <f t="shared" si="23"/>
        <v>0</v>
      </c>
      <c r="HA75" s="1">
        <f t="shared" si="23"/>
        <v>0</v>
      </c>
      <c r="HB75" s="1">
        <f t="shared" si="23"/>
        <v>0</v>
      </c>
      <c r="HC75" s="1">
        <f t="shared" si="23"/>
        <v>0</v>
      </c>
      <c r="HD75" s="1">
        <f t="shared" si="23"/>
        <v>0</v>
      </c>
      <c r="HE75" s="1">
        <f t="shared" si="23"/>
        <v>0</v>
      </c>
      <c r="HF75" s="1">
        <f t="shared" si="23"/>
        <v>0</v>
      </c>
      <c r="HG75" s="1">
        <f t="shared" si="23"/>
        <v>0</v>
      </c>
      <c r="HH75" s="1">
        <f t="shared" si="23"/>
        <v>0</v>
      </c>
      <c r="HI75" s="1">
        <f t="shared" si="23"/>
        <v>0</v>
      </c>
      <c r="HJ75" s="1">
        <f t="shared" si="23"/>
        <v>0</v>
      </c>
      <c r="HK75" s="1">
        <f t="shared" si="23"/>
        <v>0</v>
      </c>
      <c r="HL75" s="1">
        <f t="shared" si="23"/>
        <v>0</v>
      </c>
      <c r="HM75" s="1">
        <f t="shared" si="23"/>
        <v>0</v>
      </c>
      <c r="HN75" s="1">
        <f t="shared" si="23"/>
        <v>0</v>
      </c>
      <c r="HO75" s="1">
        <f t="shared" si="23"/>
        <v>0</v>
      </c>
      <c r="HP75" s="1">
        <f t="shared" si="23"/>
        <v>0</v>
      </c>
      <c r="HQ75" s="1">
        <f t="shared" si="23"/>
        <v>0</v>
      </c>
      <c r="HR75" s="1">
        <f t="shared" si="23"/>
        <v>0</v>
      </c>
      <c r="HS75" s="1">
        <f t="shared" si="23"/>
        <v>0</v>
      </c>
      <c r="HT75" s="1">
        <f t="shared" si="23"/>
        <v>0</v>
      </c>
      <c r="HU75" s="1">
        <f t="shared" si="23"/>
        <v>0</v>
      </c>
      <c r="HV75" s="1">
        <f t="shared" si="23"/>
        <v>0</v>
      </c>
      <c r="HW75" s="1">
        <f t="shared" si="23"/>
        <v>0</v>
      </c>
      <c r="HX75" s="1">
        <f t="shared" si="23"/>
        <v>0</v>
      </c>
      <c r="HY75" s="1">
        <f t="shared" si="23"/>
        <v>0</v>
      </c>
      <c r="HZ75" s="1">
        <f t="shared" si="23"/>
        <v>0</v>
      </c>
      <c r="IA75" s="1">
        <f t="shared" si="23"/>
        <v>0</v>
      </c>
      <c r="IB75" s="1">
        <f t="shared" si="23"/>
        <v>0</v>
      </c>
      <c r="IC75" s="1">
        <f t="shared" si="23"/>
        <v>0</v>
      </c>
      <c r="ID75" s="1">
        <f t="shared" si="23"/>
        <v>0</v>
      </c>
      <c r="IE75" s="1">
        <f t="shared" si="23"/>
        <v>0</v>
      </c>
      <c r="IF75" s="1">
        <f t="shared" si="23"/>
        <v>0</v>
      </c>
      <c r="IG75" s="1">
        <f t="shared" si="23"/>
        <v>0</v>
      </c>
      <c r="IH75" s="1">
        <f t="shared" si="23"/>
        <v>0</v>
      </c>
      <c r="II75" s="1">
        <f t="shared" si="23"/>
        <v>0</v>
      </c>
      <c r="IJ75" s="1">
        <f t="shared" si="23"/>
        <v>0</v>
      </c>
      <c r="IK75" s="1">
        <f t="shared" si="23"/>
        <v>0</v>
      </c>
      <c r="IL75" s="1">
        <f t="shared" si="23"/>
        <v>0</v>
      </c>
      <c r="IM75" s="1">
        <f t="shared" si="23"/>
        <v>0</v>
      </c>
      <c r="IN75" s="1">
        <f t="shared" si="23"/>
        <v>0</v>
      </c>
      <c r="IO75" s="1">
        <f t="shared" si="23"/>
        <v>0</v>
      </c>
      <c r="IP75" s="1">
        <f t="shared" si="23"/>
        <v>0</v>
      </c>
      <c r="IQ75" s="1">
        <f t="shared" si="23"/>
        <v>0</v>
      </c>
      <c r="IR75" s="1">
        <f t="shared" si="23"/>
        <v>0</v>
      </c>
      <c r="IS75" s="1">
        <f t="shared" si="23"/>
        <v>0</v>
      </c>
    </row>
    <row r="76" spans="2:253" ht="20.100000000000001" customHeight="1" x14ac:dyDescent="0.25">
      <c r="C76" s="32" t="s">
        <v>106</v>
      </c>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row>
    <row r="77" spans="2:253" ht="20.100000000000001" customHeight="1" x14ac:dyDescent="0.25">
      <c r="C77" s="32" t="s">
        <v>107</v>
      </c>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row>
    <row r="78" spans="2:253" ht="20.100000000000001" customHeight="1" x14ac:dyDescent="0.25">
      <c r="C78" s="32" t="s">
        <v>108</v>
      </c>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row>
    <row r="79" spans="2:253" ht="20.100000000000001" customHeight="1" x14ac:dyDescent="0.25">
      <c r="C79" s="32" t="s">
        <v>109</v>
      </c>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row>
    <row r="80" spans="2:253" ht="10.5" customHeight="1" x14ac:dyDescent="0.2">
      <c r="B80" s="4"/>
      <c r="C80" s="4"/>
    </row>
    <row r="81" spans="1:253" ht="20.100000000000001" customHeight="1" x14ac:dyDescent="0.25">
      <c r="B81" s="112" t="s">
        <v>63</v>
      </c>
      <c r="C81" s="112"/>
      <c r="D81" s="1">
        <f>SUM(D45,D51,D57,D63,D69,D75)</f>
        <v>0</v>
      </c>
      <c r="E81" s="1">
        <f>SUM(E45,E51,E57,E63,E69,E75)</f>
        <v>0</v>
      </c>
      <c r="F81" s="1">
        <f t="shared" ref="F81:BP81" si="24">SUM(F45,F51,F57,F63,F69,F75)</f>
        <v>0</v>
      </c>
      <c r="G81" s="1">
        <f t="shared" si="24"/>
        <v>0</v>
      </c>
      <c r="H81" s="1">
        <f t="shared" si="24"/>
        <v>0</v>
      </c>
      <c r="I81" s="1">
        <f t="shared" si="24"/>
        <v>0</v>
      </c>
      <c r="J81" s="1">
        <f t="shared" si="24"/>
        <v>0</v>
      </c>
      <c r="K81" s="1">
        <f t="shared" si="24"/>
        <v>0</v>
      </c>
      <c r="L81" s="1">
        <f t="shared" si="24"/>
        <v>0</v>
      </c>
      <c r="M81" s="1">
        <f t="shared" si="24"/>
        <v>0</v>
      </c>
      <c r="N81" s="1">
        <f t="shared" si="24"/>
        <v>0</v>
      </c>
      <c r="O81" s="1">
        <f t="shared" si="24"/>
        <v>0</v>
      </c>
      <c r="P81" s="1">
        <f t="shared" si="24"/>
        <v>0</v>
      </c>
      <c r="Q81" s="1">
        <f t="shared" si="24"/>
        <v>0</v>
      </c>
      <c r="R81" s="1">
        <f t="shared" si="24"/>
        <v>0</v>
      </c>
      <c r="S81" s="1">
        <f t="shared" si="24"/>
        <v>0</v>
      </c>
      <c r="T81" s="1">
        <f t="shared" si="24"/>
        <v>0</v>
      </c>
      <c r="U81" s="1">
        <f t="shared" si="24"/>
        <v>0</v>
      </c>
      <c r="V81" s="1">
        <f t="shared" si="24"/>
        <v>0</v>
      </c>
      <c r="W81" s="1">
        <f t="shared" si="24"/>
        <v>0</v>
      </c>
      <c r="X81" s="1">
        <f t="shared" si="24"/>
        <v>0</v>
      </c>
      <c r="Y81" s="1">
        <f t="shared" si="24"/>
        <v>0</v>
      </c>
      <c r="Z81" s="1">
        <f t="shared" si="24"/>
        <v>0</v>
      </c>
      <c r="AA81" s="1">
        <f t="shared" si="24"/>
        <v>0</v>
      </c>
      <c r="AB81" s="1">
        <f t="shared" si="24"/>
        <v>0</v>
      </c>
      <c r="AC81" s="1">
        <f t="shared" si="24"/>
        <v>0</v>
      </c>
      <c r="AD81" s="1">
        <f t="shared" si="24"/>
        <v>0</v>
      </c>
      <c r="AE81" s="1">
        <f t="shared" si="24"/>
        <v>0</v>
      </c>
      <c r="AF81" s="1">
        <f t="shared" si="24"/>
        <v>0</v>
      </c>
      <c r="AG81" s="1">
        <f t="shared" si="24"/>
        <v>0</v>
      </c>
      <c r="AH81" s="1">
        <f t="shared" si="24"/>
        <v>0</v>
      </c>
      <c r="AI81" s="1">
        <f t="shared" si="24"/>
        <v>0</v>
      </c>
      <c r="AJ81" s="1">
        <f t="shared" si="24"/>
        <v>0</v>
      </c>
      <c r="AK81" s="1">
        <f t="shared" si="24"/>
        <v>0</v>
      </c>
      <c r="AL81" s="1">
        <f t="shared" si="24"/>
        <v>0</v>
      </c>
      <c r="AM81" s="1">
        <f t="shared" si="24"/>
        <v>0</v>
      </c>
      <c r="AN81" s="1">
        <f t="shared" si="24"/>
        <v>0</v>
      </c>
      <c r="AO81" s="1">
        <f t="shared" si="24"/>
        <v>0</v>
      </c>
      <c r="AP81" s="1">
        <f t="shared" si="24"/>
        <v>0</v>
      </c>
      <c r="AQ81" s="1">
        <f t="shared" si="24"/>
        <v>0</v>
      </c>
      <c r="AR81" s="1">
        <f t="shared" si="24"/>
        <v>0</v>
      </c>
      <c r="AS81" s="1">
        <f t="shared" si="24"/>
        <v>0</v>
      </c>
      <c r="AT81" s="1">
        <f t="shared" si="24"/>
        <v>0</v>
      </c>
      <c r="AU81" s="1">
        <f t="shared" si="24"/>
        <v>0</v>
      </c>
      <c r="AV81" s="1">
        <f t="shared" si="24"/>
        <v>0</v>
      </c>
      <c r="AW81" s="1">
        <f t="shared" si="24"/>
        <v>0</v>
      </c>
      <c r="AX81" s="1">
        <f t="shared" si="24"/>
        <v>0</v>
      </c>
      <c r="AY81" s="1">
        <f t="shared" si="24"/>
        <v>0</v>
      </c>
      <c r="AZ81" s="1">
        <f t="shared" si="24"/>
        <v>0</v>
      </c>
      <c r="BA81" s="1">
        <f t="shared" si="24"/>
        <v>0</v>
      </c>
      <c r="BB81" s="1">
        <f t="shared" si="24"/>
        <v>0</v>
      </c>
      <c r="BC81" s="1">
        <f t="shared" si="24"/>
        <v>0</v>
      </c>
      <c r="BD81" s="1">
        <f t="shared" si="24"/>
        <v>0</v>
      </c>
      <c r="BE81" s="1">
        <f t="shared" si="24"/>
        <v>0</v>
      </c>
      <c r="BF81" s="1">
        <f t="shared" si="24"/>
        <v>0</v>
      </c>
      <c r="BG81" s="1">
        <f t="shared" si="24"/>
        <v>0</v>
      </c>
      <c r="BH81" s="1">
        <f t="shared" si="24"/>
        <v>0</v>
      </c>
      <c r="BI81" s="1">
        <f t="shared" si="24"/>
        <v>0</v>
      </c>
      <c r="BJ81" s="1">
        <f t="shared" si="24"/>
        <v>0</v>
      </c>
      <c r="BK81" s="1">
        <f t="shared" si="24"/>
        <v>0</v>
      </c>
      <c r="BL81" s="1">
        <f t="shared" si="24"/>
        <v>0</v>
      </c>
      <c r="BM81" s="1">
        <f t="shared" si="24"/>
        <v>0</v>
      </c>
      <c r="BN81" s="1">
        <f t="shared" si="24"/>
        <v>0</v>
      </c>
      <c r="BO81" s="1">
        <f t="shared" si="24"/>
        <v>0</v>
      </c>
      <c r="BP81" s="1">
        <f t="shared" si="24"/>
        <v>0</v>
      </c>
      <c r="BQ81" s="1">
        <f t="shared" ref="BQ81:EB81" si="25">SUM(BQ45,BQ51,BQ57,BQ63,BQ69,BQ75)</f>
        <v>0</v>
      </c>
      <c r="BR81" s="1">
        <f t="shared" si="25"/>
        <v>0</v>
      </c>
      <c r="BS81" s="1">
        <f t="shared" si="25"/>
        <v>0</v>
      </c>
      <c r="BT81" s="1">
        <f t="shared" si="25"/>
        <v>0</v>
      </c>
      <c r="BU81" s="1">
        <f t="shared" si="25"/>
        <v>0</v>
      </c>
      <c r="BV81" s="1">
        <f t="shared" si="25"/>
        <v>0</v>
      </c>
      <c r="BW81" s="1">
        <f t="shared" si="25"/>
        <v>0</v>
      </c>
      <c r="BX81" s="1">
        <f t="shared" si="25"/>
        <v>0</v>
      </c>
      <c r="BY81" s="1">
        <f t="shared" si="25"/>
        <v>0</v>
      </c>
      <c r="BZ81" s="1">
        <f t="shared" si="25"/>
        <v>0</v>
      </c>
      <c r="CA81" s="1">
        <f t="shared" si="25"/>
        <v>0</v>
      </c>
      <c r="CB81" s="1">
        <f t="shared" si="25"/>
        <v>0</v>
      </c>
      <c r="CC81" s="1">
        <f t="shared" si="25"/>
        <v>0</v>
      </c>
      <c r="CD81" s="1">
        <f t="shared" si="25"/>
        <v>0</v>
      </c>
      <c r="CE81" s="1">
        <f t="shared" si="25"/>
        <v>0</v>
      </c>
      <c r="CF81" s="1">
        <f t="shared" si="25"/>
        <v>0</v>
      </c>
      <c r="CG81" s="1">
        <f t="shared" si="25"/>
        <v>0</v>
      </c>
      <c r="CH81" s="1">
        <f t="shared" si="25"/>
        <v>0</v>
      </c>
      <c r="CI81" s="1">
        <f t="shared" si="25"/>
        <v>0</v>
      </c>
      <c r="CJ81" s="1">
        <f t="shared" si="25"/>
        <v>0</v>
      </c>
      <c r="CK81" s="1">
        <f t="shared" si="25"/>
        <v>0</v>
      </c>
      <c r="CL81" s="1">
        <f t="shared" si="25"/>
        <v>0</v>
      </c>
      <c r="CM81" s="1">
        <f t="shared" si="25"/>
        <v>0</v>
      </c>
      <c r="CN81" s="1">
        <f t="shared" si="25"/>
        <v>0</v>
      </c>
      <c r="CO81" s="1">
        <f t="shared" si="25"/>
        <v>0</v>
      </c>
      <c r="CP81" s="1">
        <f t="shared" si="25"/>
        <v>0</v>
      </c>
      <c r="CQ81" s="1">
        <f t="shared" si="25"/>
        <v>0</v>
      </c>
      <c r="CR81" s="1">
        <f t="shared" si="25"/>
        <v>0</v>
      </c>
      <c r="CS81" s="1">
        <f t="shared" si="25"/>
        <v>0</v>
      </c>
      <c r="CT81" s="1">
        <f t="shared" si="25"/>
        <v>0</v>
      </c>
      <c r="CU81" s="1">
        <f t="shared" si="25"/>
        <v>0</v>
      </c>
      <c r="CV81" s="1">
        <f t="shared" si="25"/>
        <v>0</v>
      </c>
      <c r="CW81" s="1">
        <f t="shared" si="25"/>
        <v>0</v>
      </c>
      <c r="CX81" s="1">
        <f t="shared" si="25"/>
        <v>0</v>
      </c>
      <c r="CY81" s="1">
        <f t="shared" si="25"/>
        <v>0</v>
      </c>
      <c r="CZ81" s="1">
        <f t="shared" si="25"/>
        <v>0</v>
      </c>
      <c r="DA81" s="1">
        <f t="shared" si="25"/>
        <v>0</v>
      </c>
      <c r="DB81" s="1">
        <f t="shared" si="25"/>
        <v>0</v>
      </c>
      <c r="DC81" s="1">
        <f t="shared" si="25"/>
        <v>0</v>
      </c>
      <c r="DD81" s="1">
        <f t="shared" si="25"/>
        <v>0</v>
      </c>
      <c r="DE81" s="1">
        <f t="shared" si="25"/>
        <v>0</v>
      </c>
      <c r="DF81" s="1">
        <f t="shared" si="25"/>
        <v>0</v>
      </c>
      <c r="DG81" s="1">
        <f t="shared" si="25"/>
        <v>0</v>
      </c>
      <c r="DH81" s="1">
        <f t="shared" si="25"/>
        <v>0</v>
      </c>
      <c r="DI81" s="1">
        <f t="shared" si="25"/>
        <v>0</v>
      </c>
      <c r="DJ81" s="1">
        <f t="shared" si="25"/>
        <v>0</v>
      </c>
      <c r="DK81" s="1">
        <f t="shared" si="25"/>
        <v>0</v>
      </c>
      <c r="DL81" s="1">
        <f t="shared" si="25"/>
        <v>0</v>
      </c>
      <c r="DM81" s="1">
        <f t="shared" si="25"/>
        <v>0</v>
      </c>
      <c r="DN81" s="1">
        <f t="shared" si="25"/>
        <v>0</v>
      </c>
      <c r="DO81" s="1">
        <f t="shared" si="25"/>
        <v>0</v>
      </c>
      <c r="DP81" s="1">
        <f t="shared" si="25"/>
        <v>0</v>
      </c>
      <c r="DQ81" s="1">
        <f t="shared" si="25"/>
        <v>0</v>
      </c>
      <c r="DR81" s="1">
        <f t="shared" si="25"/>
        <v>0</v>
      </c>
      <c r="DS81" s="1">
        <f t="shared" si="25"/>
        <v>0</v>
      </c>
      <c r="DT81" s="1">
        <f t="shared" si="25"/>
        <v>0</v>
      </c>
      <c r="DU81" s="1">
        <f t="shared" si="25"/>
        <v>0</v>
      </c>
      <c r="DV81" s="1">
        <f t="shared" si="25"/>
        <v>0</v>
      </c>
      <c r="DW81" s="1">
        <f t="shared" si="25"/>
        <v>0</v>
      </c>
      <c r="DX81" s="1">
        <f t="shared" si="25"/>
        <v>0</v>
      </c>
      <c r="DY81" s="1">
        <f t="shared" si="25"/>
        <v>0</v>
      </c>
      <c r="DZ81" s="1">
        <f t="shared" si="25"/>
        <v>0</v>
      </c>
      <c r="EA81" s="1">
        <f t="shared" si="25"/>
        <v>0</v>
      </c>
      <c r="EB81" s="1">
        <f t="shared" si="25"/>
        <v>0</v>
      </c>
      <c r="EC81" s="1">
        <f t="shared" ref="EC81:GN81" si="26">SUM(EC45,EC51,EC57,EC63,EC69,EC75)</f>
        <v>0</v>
      </c>
      <c r="ED81" s="1">
        <f t="shared" si="26"/>
        <v>0</v>
      </c>
      <c r="EE81" s="1">
        <f t="shared" si="26"/>
        <v>0</v>
      </c>
      <c r="EF81" s="1">
        <f t="shared" si="26"/>
        <v>0</v>
      </c>
      <c r="EG81" s="1">
        <f t="shared" si="26"/>
        <v>0</v>
      </c>
      <c r="EH81" s="1">
        <f t="shared" si="26"/>
        <v>0</v>
      </c>
      <c r="EI81" s="1">
        <f t="shared" si="26"/>
        <v>0</v>
      </c>
      <c r="EJ81" s="1">
        <f t="shared" si="26"/>
        <v>0</v>
      </c>
      <c r="EK81" s="1">
        <f t="shared" si="26"/>
        <v>0</v>
      </c>
      <c r="EL81" s="1">
        <f t="shared" si="26"/>
        <v>0</v>
      </c>
      <c r="EM81" s="1">
        <f t="shared" si="26"/>
        <v>0</v>
      </c>
      <c r="EN81" s="1">
        <f t="shared" si="26"/>
        <v>0</v>
      </c>
      <c r="EO81" s="1">
        <f t="shared" si="26"/>
        <v>0</v>
      </c>
      <c r="EP81" s="1">
        <f t="shared" si="26"/>
        <v>0</v>
      </c>
      <c r="EQ81" s="1">
        <f t="shared" si="26"/>
        <v>0</v>
      </c>
      <c r="ER81" s="1">
        <f t="shared" si="26"/>
        <v>0</v>
      </c>
      <c r="ES81" s="1">
        <f t="shared" si="26"/>
        <v>0</v>
      </c>
      <c r="ET81" s="1">
        <f t="shared" si="26"/>
        <v>0</v>
      </c>
      <c r="EU81" s="1">
        <f t="shared" si="26"/>
        <v>0</v>
      </c>
      <c r="EV81" s="1">
        <f t="shared" si="26"/>
        <v>0</v>
      </c>
      <c r="EW81" s="1">
        <f t="shared" si="26"/>
        <v>0</v>
      </c>
      <c r="EX81" s="1">
        <f t="shared" si="26"/>
        <v>0</v>
      </c>
      <c r="EY81" s="1">
        <f t="shared" si="26"/>
        <v>0</v>
      </c>
      <c r="EZ81" s="1">
        <f t="shared" si="26"/>
        <v>0</v>
      </c>
      <c r="FA81" s="1">
        <f t="shared" si="26"/>
        <v>0</v>
      </c>
      <c r="FB81" s="1">
        <f t="shared" si="26"/>
        <v>0</v>
      </c>
      <c r="FC81" s="1">
        <f t="shared" si="26"/>
        <v>0</v>
      </c>
      <c r="FD81" s="1">
        <f t="shared" si="26"/>
        <v>0</v>
      </c>
      <c r="FE81" s="1">
        <f t="shared" si="26"/>
        <v>0</v>
      </c>
      <c r="FF81" s="1">
        <f t="shared" si="26"/>
        <v>0</v>
      </c>
      <c r="FG81" s="1">
        <f t="shared" si="26"/>
        <v>0</v>
      </c>
      <c r="FH81" s="1">
        <f t="shared" si="26"/>
        <v>0</v>
      </c>
      <c r="FI81" s="1">
        <f t="shared" si="26"/>
        <v>0</v>
      </c>
      <c r="FJ81" s="1">
        <f t="shared" si="26"/>
        <v>0</v>
      </c>
      <c r="FK81" s="1">
        <f t="shared" si="26"/>
        <v>0</v>
      </c>
      <c r="FL81" s="1">
        <f t="shared" si="26"/>
        <v>0</v>
      </c>
      <c r="FM81" s="1">
        <f t="shared" si="26"/>
        <v>0</v>
      </c>
      <c r="FN81" s="1">
        <f t="shared" si="26"/>
        <v>0</v>
      </c>
      <c r="FO81" s="1">
        <f t="shared" si="26"/>
        <v>0</v>
      </c>
      <c r="FP81" s="1">
        <f t="shared" si="26"/>
        <v>0</v>
      </c>
      <c r="FQ81" s="1">
        <f t="shared" si="26"/>
        <v>0</v>
      </c>
      <c r="FR81" s="1">
        <f t="shared" si="26"/>
        <v>0</v>
      </c>
      <c r="FS81" s="1">
        <f t="shared" si="26"/>
        <v>0</v>
      </c>
      <c r="FT81" s="1">
        <f t="shared" si="26"/>
        <v>0</v>
      </c>
      <c r="FU81" s="1">
        <f t="shared" si="26"/>
        <v>0</v>
      </c>
      <c r="FV81" s="1">
        <f t="shared" si="26"/>
        <v>0</v>
      </c>
      <c r="FW81" s="1">
        <f t="shared" si="26"/>
        <v>0</v>
      </c>
      <c r="FX81" s="1">
        <f t="shared" si="26"/>
        <v>0</v>
      </c>
      <c r="FY81" s="1">
        <f t="shared" si="26"/>
        <v>0</v>
      </c>
      <c r="FZ81" s="1">
        <f t="shared" si="26"/>
        <v>0</v>
      </c>
      <c r="GA81" s="1">
        <f t="shared" si="26"/>
        <v>0</v>
      </c>
      <c r="GB81" s="1">
        <f t="shared" si="26"/>
        <v>0</v>
      </c>
      <c r="GC81" s="1">
        <f t="shared" si="26"/>
        <v>0</v>
      </c>
      <c r="GD81" s="1">
        <f t="shared" si="26"/>
        <v>0</v>
      </c>
      <c r="GE81" s="1">
        <f t="shared" si="26"/>
        <v>0</v>
      </c>
      <c r="GF81" s="1">
        <f t="shared" si="26"/>
        <v>0</v>
      </c>
      <c r="GG81" s="1">
        <f t="shared" si="26"/>
        <v>0</v>
      </c>
      <c r="GH81" s="1">
        <f t="shared" si="26"/>
        <v>0</v>
      </c>
      <c r="GI81" s="1">
        <f t="shared" si="26"/>
        <v>0</v>
      </c>
      <c r="GJ81" s="1">
        <f t="shared" si="26"/>
        <v>0</v>
      </c>
      <c r="GK81" s="1">
        <f t="shared" si="26"/>
        <v>0</v>
      </c>
      <c r="GL81" s="1">
        <f t="shared" si="26"/>
        <v>0</v>
      </c>
      <c r="GM81" s="1">
        <f t="shared" si="26"/>
        <v>0</v>
      </c>
      <c r="GN81" s="1">
        <f t="shared" si="26"/>
        <v>0</v>
      </c>
      <c r="GO81" s="1">
        <f t="shared" ref="GO81:IS81" si="27">SUM(GO45,GO51,GO57,GO63,GO69,GO75)</f>
        <v>0</v>
      </c>
      <c r="GP81" s="1">
        <f t="shared" si="27"/>
        <v>0</v>
      </c>
      <c r="GQ81" s="1">
        <f t="shared" si="27"/>
        <v>0</v>
      </c>
      <c r="GR81" s="1">
        <f t="shared" si="27"/>
        <v>0</v>
      </c>
      <c r="GS81" s="1">
        <f t="shared" si="27"/>
        <v>0</v>
      </c>
      <c r="GT81" s="1">
        <f t="shared" si="27"/>
        <v>0</v>
      </c>
      <c r="GU81" s="1">
        <f t="shared" si="27"/>
        <v>0</v>
      </c>
      <c r="GV81" s="1">
        <f t="shared" si="27"/>
        <v>0</v>
      </c>
      <c r="GW81" s="1">
        <f t="shared" si="27"/>
        <v>0</v>
      </c>
      <c r="GX81" s="1">
        <f t="shared" si="27"/>
        <v>0</v>
      </c>
      <c r="GY81" s="1">
        <f t="shared" si="27"/>
        <v>0</v>
      </c>
      <c r="GZ81" s="1">
        <f t="shared" si="27"/>
        <v>0</v>
      </c>
      <c r="HA81" s="1">
        <f t="shared" si="27"/>
        <v>0</v>
      </c>
      <c r="HB81" s="1">
        <f t="shared" si="27"/>
        <v>0</v>
      </c>
      <c r="HC81" s="1">
        <f t="shared" si="27"/>
        <v>0</v>
      </c>
      <c r="HD81" s="1">
        <f t="shared" si="27"/>
        <v>0</v>
      </c>
      <c r="HE81" s="1">
        <f t="shared" si="27"/>
        <v>0</v>
      </c>
      <c r="HF81" s="1">
        <f t="shared" si="27"/>
        <v>0</v>
      </c>
      <c r="HG81" s="1">
        <f t="shared" si="27"/>
        <v>0</v>
      </c>
      <c r="HH81" s="1">
        <f t="shared" si="27"/>
        <v>0</v>
      </c>
      <c r="HI81" s="1">
        <f t="shared" si="27"/>
        <v>0</v>
      </c>
      <c r="HJ81" s="1">
        <f t="shared" si="27"/>
        <v>0</v>
      </c>
      <c r="HK81" s="1">
        <f t="shared" si="27"/>
        <v>0</v>
      </c>
      <c r="HL81" s="1">
        <f t="shared" si="27"/>
        <v>0</v>
      </c>
      <c r="HM81" s="1">
        <f t="shared" si="27"/>
        <v>0</v>
      </c>
      <c r="HN81" s="1">
        <f t="shared" si="27"/>
        <v>0</v>
      </c>
      <c r="HO81" s="1">
        <f t="shared" si="27"/>
        <v>0</v>
      </c>
      <c r="HP81" s="1">
        <f t="shared" si="27"/>
        <v>0</v>
      </c>
      <c r="HQ81" s="1">
        <f t="shared" si="27"/>
        <v>0</v>
      </c>
      <c r="HR81" s="1">
        <f t="shared" si="27"/>
        <v>0</v>
      </c>
      <c r="HS81" s="1">
        <f t="shared" si="27"/>
        <v>0</v>
      </c>
      <c r="HT81" s="1">
        <f t="shared" si="27"/>
        <v>0</v>
      </c>
      <c r="HU81" s="1">
        <f t="shared" si="27"/>
        <v>0</v>
      </c>
      <c r="HV81" s="1">
        <f t="shared" si="27"/>
        <v>0</v>
      </c>
      <c r="HW81" s="1">
        <f t="shared" si="27"/>
        <v>0</v>
      </c>
      <c r="HX81" s="1">
        <f t="shared" si="27"/>
        <v>0</v>
      </c>
      <c r="HY81" s="1">
        <f t="shared" si="27"/>
        <v>0</v>
      </c>
      <c r="HZ81" s="1">
        <f t="shared" si="27"/>
        <v>0</v>
      </c>
      <c r="IA81" s="1">
        <f t="shared" si="27"/>
        <v>0</v>
      </c>
      <c r="IB81" s="1">
        <f t="shared" si="27"/>
        <v>0</v>
      </c>
      <c r="IC81" s="1">
        <f t="shared" si="27"/>
        <v>0</v>
      </c>
      <c r="ID81" s="1">
        <f t="shared" si="27"/>
        <v>0</v>
      </c>
      <c r="IE81" s="1">
        <f t="shared" si="27"/>
        <v>0</v>
      </c>
      <c r="IF81" s="1">
        <f t="shared" si="27"/>
        <v>0</v>
      </c>
      <c r="IG81" s="1">
        <f t="shared" si="27"/>
        <v>0</v>
      </c>
      <c r="IH81" s="1">
        <f t="shared" si="27"/>
        <v>0</v>
      </c>
      <c r="II81" s="1">
        <f t="shared" si="27"/>
        <v>0</v>
      </c>
      <c r="IJ81" s="1">
        <f t="shared" si="27"/>
        <v>0</v>
      </c>
      <c r="IK81" s="1">
        <f t="shared" si="27"/>
        <v>0</v>
      </c>
      <c r="IL81" s="1">
        <f t="shared" si="27"/>
        <v>0</v>
      </c>
      <c r="IM81" s="1">
        <f t="shared" si="27"/>
        <v>0</v>
      </c>
      <c r="IN81" s="1">
        <f t="shared" si="27"/>
        <v>0</v>
      </c>
      <c r="IO81" s="1">
        <f t="shared" si="27"/>
        <v>0</v>
      </c>
      <c r="IP81" s="1">
        <f t="shared" si="27"/>
        <v>0</v>
      </c>
      <c r="IQ81" s="1">
        <f t="shared" si="27"/>
        <v>0</v>
      </c>
      <c r="IR81" s="1">
        <f t="shared" si="27"/>
        <v>0</v>
      </c>
      <c r="IS81" s="1">
        <f t="shared" si="27"/>
        <v>0</v>
      </c>
    </row>
    <row r="82" spans="1:253" ht="20.100000000000001" customHeight="1" x14ac:dyDescent="0.2">
      <c r="B82" s="112"/>
      <c r="C82" s="112"/>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row>
    <row r="83" spans="1:253" ht="20.100000000000001" customHeight="1" x14ac:dyDescent="0.25">
      <c r="A83" s="12"/>
      <c r="B83" s="112" t="s">
        <v>235</v>
      </c>
      <c r="C83" s="11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row>
    <row r="84" spans="1:253" ht="20.100000000000001" customHeight="1" x14ac:dyDescent="0.2">
      <c r="A84" s="106"/>
      <c r="B84" s="106"/>
      <c r="C84" s="106"/>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c r="GA84" s="8"/>
      <c r="GB84" s="8"/>
      <c r="GC84" s="8"/>
      <c r="GD84" s="8"/>
      <c r="GE84" s="8"/>
      <c r="GF84" s="8"/>
      <c r="GG84" s="8"/>
      <c r="GH84" s="8"/>
      <c r="GI84" s="8"/>
      <c r="GJ84" s="8"/>
      <c r="GK84" s="8"/>
      <c r="GL84" s="8"/>
      <c r="GM84" s="8"/>
      <c r="GN84" s="8"/>
      <c r="GO84" s="8"/>
      <c r="GP84" s="8"/>
      <c r="GQ84" s="8"/>
      <c r="GR84" s="8"/>
      <c r="GS84" s="8"/>
      <c r="GT84" s="8"/>
      <c r="GU84" s="8"/>
      <c r="GV84" s="8"/>
      <c r="GW84" s="8"/>
      <c r="GX84" s="8"/>
      <c r="GY84" s="8"/>
      <c r="GZ84" s="8"/>
      <c r="HA84" s="8"/>
      <c r="HB84" s="8"/>
      <c r="HC84" s="8"/>
      <c r="HD84" s="8"/>
      <c r="HE84" s="8"/>
      <c r="HF84" s="8"/>
      <c r="HG84" s="8"/>
      <c r="HH84" s="8"/>
      <c r="HI84" s="8"/>
      <c r="HJ84" s="8"/>
      <c r="HK84" s="8"/>
      <c r="HL84" s="8"/>
      <c r="HM84" s="8"/>
      <c r="HN84" s="8"/>
      <c r="HO84" s="8"/>
      <c r="HP84" s="8"/>
      <c r="HQ84" s="8"/>
      <c r="HR84" s="8"/>
      <c r="HS84" s="8"/>
      <c r="HT84" s="8"/>
      <c r="HU84" s="8"/>
      <c r="HV84" s="8"/>
      <c r="HW84" s="8"/>
      <c r="HX84" s="8"/>
      <c r="HY84" s="8"/>
      <c r="HZ84" s="8"/>
      <c r="IA84" s="8"/>
      <c r="IB84" s="8"/>
      <c r="IC84" s="8"/>
      <c r="ID84" s="8"/>
      <c r="IE84" s="8"/>
      <c r="IF84" s="8"/>
      <c r="IG84" s="8"/>
      <c r="IH84" s="8"/>
      <c r="II84" s="8"/>
      <c r="IJ84" s="8"/>
      <c r="IK84" s="8"/>
      <c r="IL84" s="8"/>
      <c r="IM84" s="8"/>
      <c r="IN84" s="8"/>
      <c r="IO84" s="8"/>
      <c r="IP84" s="8"/>
      <c r="IQ84" s="8"/>
      <c r="IR84" s="8"/>
      <c r="IS84" s="8"/>
    </row>
    <row r="85" spans="1:253" ht="20.100000000000001" customHeight="1" x14ac:dyDescent="0.25">
      <c r="A85" s="106"/>
      <c r="B85" s="106"/>
      <c r="C85" s="106"/>
      <c r="D85" s="13" t="s">
        <v>6</v>
      </c>
      <c r="E85" s="13" t="s">
        <v>6</v>
      </c>
      <c r="F85" s="13" t="s">
        <v>6</v>
      </c>
      <c r="G85" s="13" t="s">
        <v>6</v>
      </c>
      <c r="H85" s="13" t="s">
        <v>6</v>
      </c>
      <c r="I85" s="13" t="s">
        <v>6</v>
      </c>
      <c r="J85" s="13" t="s">
        <v>6</v>
      </c>
      <c r="K85" s="13" t="s">
        <v>6</v>
      </c>
      <c r="L85" s="13" t="s">
        <v>6</v>
      </c>
      <c r="M85" s="13" t="s">
        <v>6</v>
      </c>
      <c r="N85" s="13" t="s">
        <v>6</v>
      </c>
      <c r="O85" s="13" t="s">
        <v>6</v>
      </c>
      <c r="P85" s="13" t="s">
        <v>6</v>
      </c>
      <c r="Q85" s="13" t="s">
        <v>6</v>
      </c>
      <c r="R85" s="13" t="s">
        <v>6</v>
      </c>
      <c r="S85" s="13" t="s">
        <v>6</v>
      </c>
      <c r="T85" s="13" t="s">
        <v>6</v>
      </c>
      <c r="U85" s="13" t="s">
        <v>6</v>
      </c>
      <c r="V85" s="13" t="s">
        <v>6</v>
      </c>
      <c r="W85" s="13" t="s">
        <v>6</v>
      </c>
      <c r="X85" s="13" t="s">
        <v>6</v>
      </c>
      <c r="Y85" s="13" t="s">
        <v>6</v>
      </c>
      <c r="Z85" s="13" t="s">
        <v>6</v>
      </c>
      <c r="AA85" s="13" t="s">
        <v>6</v>
      </c>
      <c r="AB85" s="13" t="s">
        <v>6</v>
      </c>
      <c r="AC85" s="13" t="s">
        <v>6</v>
      </c>
      <c r="AD85" s="13" t="s">
        <v>6</v>
      </c>
      <c r="AE85" s="13" t="s">
        <v>6</v>
      </c>
      <c r="AF85" s="13" t="s">
        <v>6</v>
      </c>
      <c r="AG85" s="13" t="s">
        <v>6</v>
      </c>
      <c r="AH85" s="13" t="s">
        <v>6</v>
      </c>
      <c r="AI85" s="13" t="s">
        <v>6</v>
      </c>
      <c r="AJ85" s="13" t="s">
        <v>6</v>
      </c>
      <c r="AK85" s="13" t="s">
        <v>6</v>
      </c>
      <c r="AL85" s="13" t="s">
        <v>6</v>
      </c>
      <c r="AM85" s="13" t="s">
        <v>6</v>
      </c>
      <c r="AN85" s="13" t="s">
        <v>6</v>
      </c>
      <c r="AO85" s="13" t="s">
        <v>6</v>
      </c>
      <c r="AP85" s="13" t="s">
        <v>6</v>
      </c>
      <c r="AQ85" s="13" t="s">
        <v>6</v>
      </c>
      <c r="AR85" s="13" t="s">
        <v>6</v>
      </c>
      <c r="AS85" s="13" t="s">
        <v>6</v>
      </c>
      <c r="AT85" s="13" t="s">
        <v>6</v>
      </c>
      <c r="AU85" s="13" t="s">
        <v>6</v>
      </c>
      <c r="AV85" s="13" t="s">
        <v>6</v>
      </c>
      <c r="AW85" s="13" t="s">
        <v>6</v>
      </c>
      <c r="AX85" s="13" t="s">
        <v>6</v>
      </c>
      <c r="AY85" s="13" t="s">
        <v>6</v>
      </c>
      <c r="AZ85" s="13" t="s">
        <v>6</v>
      </c>
      <c r="BA85" s="13" t="s">
        <v>6</v>
      </c>
      <c r="BB85" s="13" t="s">
        <v>6</v>
      </c>
      <c r="BC85" s="13" t="s">
        <v>6</v>
      </c>
      <c r="BD85" s="13" t="s">
        <v>6</v>
      </c>
      <c r="BE85" s="13" t="s">
        <v>6</v>
      </c>
      <c r="BF85" s="13" t="s">
        <v>6</v>
      </c>
      <c r="BG85" s="13" t="s">
        <v>6</v>
      </c>
      <c r="BH85" s="13" t="s">
        <v>6</v>
      </c>
      <c r="BI85" s="13" t="s">
        <v>6</v>
      </c>
      <c r="BJ85" s="13" t="s">
        <v>6</v>
      </c>
      <c r="BK85" s="13" t="s">
        <v>6</v>
      </c>
      <c r="BL85" s="13" t="s">
        <v>6</v>
      </c>
      <c r="BM85" s="13" t="s">
        <v>6</v>
      </c>
      <c r="BN85" s="13" t="s">
        <v>6</v>
      </c>
      <c r="BO85" s="13" t="s">
        <v>6</v>
      </c>
      <c r="BP85" s="13" t="s">
        <v>6</v>
      </c>
      <c r="BQ85" s="13" t="s">
        <v>6</v>
      </c>
      <c r="BR85" s="13" t="s">
        <v>6</v>
      </c>
      <c r="BS85" s="13" t="s">
        <v>6</v>
      </c>
      <c r="BT85" s="13" t="s">
        <v>6</v>
      </c>
      <c r="BU85" s="13" t="s">
        <v>6</v>
      </c>
      <c r="BV85" s="13" t="s">
        <v>6</v>
      </c>
      <c r="BW85" s="13" t="s">
        <v>6</v>
      </c>
      <c r="BX85" s="13" t="s">
        <v>6</v>
      </c>
      <c r="BY85" s="13" t="s">
        <v>6</v>
      </c>
      <c r="BZ85" s="13" t="s">
        <v>6</v>
      </c>
      <c r="CA85" s="13" t="s">
        <v>6</v>
      </c>
      <c r="CB85" s="13" t="s">
        <v>6</v>
      </c>
      <c r="CC85" s="13" t="s">
        <v>6</v>
      </c>
      <c r="CD85" s="13" t="s">
        <v>6</v>
      </c>
      <c r="CE85" s="13" t="s">
        <v>6</v>
      </c>
      <c r="CF85" s="13" t="s">
        <v>6</v>
      </c>
      <c r="CG85" s="13" t="s">
        <v>6</v>
      </c>
      <c r="CH85" s="13" t="s">
        <v>6</v>
      </c>
      <c r="CI85" s="13" t="s">
        <v>6</v>
      </c>
      <c r="CJ85" s="13" t="s">
        <v>6</v>
      </c>
      <c r="CK85" s="13" t="s">
        <v>6</v>
      </c>
      <c r="CL85" s="13" t="s">
        <v>6</v>
      </c>
      <c r="CM85" s="13" t="s">
        <v>6</v>
      </c>
      <c r="CN85" s="13" t="s">
        <v>6</v>
      </c>
      <c r="CO85" s="13" t="s">
        <v>6</v>
      </c>
      <c r="CP85" s="13" t="s">
        <v>6</v>
      </c>
      <c r="CQ85" s="13" t="s">
        <v>6</v>
      </c>
      <c r="CR85" s="13" t="s">
        <v>6</v>
      </c>
      <c r="CS85" s="13" t="s">
        <v>6</v>
      </c>
      <c r="CT85" s="13" t="s">
        <v>6</v>
      </c>
      <c r="CU85" s="13" t="s">
        <v>6</v>
      </c>
      <c r="CV85" s="13" t="s">
        <v>6</v>
      </c>
      <c r="CW85" s="13" t="s">
        <v>6</v>
      </c>
      <c r="CX85" s="13" t="s">
        <v>6</v>
      </c>
      <c r="CY85" s="13" t="s">
        <v>6</v>
      </c>
      <c r="CZ85" s="13" t="s">
        <v>6</v>
      </c>
      <c r="DA85" s="13" t="s">
        <v>6</v>
      </c>
      <c r="DB85" s="13" t="s">
        <v>6</v>
      </c>
      <c r="DC85" s="13" t="s">
        <v>6</v>
      </c>
      <c r="DD85" s="13" t="s">
        <v>6</v>
      </c>
      <c r="DE85" s="13" t="s">
        <v>6</v>
      </c>
      <c r="DF85" s="13" t="s">
        <v>6</v>
      </c>
      <c r="DG85" s="13" t="s">
        <v>6</v>
      </c>
      <c r="DH85" s="13" t="s">
        <v>6</v>
      </c>
      <c r="DI85" s="13" t="s">
        <v>6</v>
      </c>
      <c r="DJ85" s="13" t="s">
        <v>6</v>
      </c>
      <c r="DK85" s="13" t="s">
        <v>6</v>
      </c>
      <c r="DL85" s="13" t="s">
        <v>6</v>
      </c>
      <c r="DM85" s="13" t="s">
        <v>6</v>
      </c>
      <c r="DN85" s="13" t="s">
        <v>6</v>
      </c>
      <c r="DO85" s="13" t="s">
        <v>6</v>
      </c>
      <c r="DP85" s="13" t="s">
        <v>6</v>
      </c>
      <c r="DQ85" s="13" t="s">
        <v>6</v>
      </c>
      <c r="DR85" s="13" t="s">
        <v>6</v>
      </c>
      <c r="DS85" s="13" t="s">
        <v>6</v>
      </c>
      <c r="DT85" s="13" t="s">
        <v>6</v>
      </c>
      <c r="DU85" s="13" t="s">
        <v>6</v>
      </c>
      <c r="DV85" s="13" t="s">
        <v>6</v>
      </c>
      <c r="DW85" s="13" t="s">
        <v>6</v>
      </c>
      <c r="DX85" s="13" t="s">
        <v>6</v>
      </c>
      <c r="DY85" s="13" t="s">
        <v>6</v>
      </c>
      <c r="DZ85" s="13" t="s">
        <v>6</v>
      </c>
      <c r="EA85" s="13" t="s">
        <v>6</v>
      </c>
      <c r="EB85" s="13" t="s">
        <v>6</v>
      </c>
      <c r="EC85" s="13" t="s">
        <v>6</v>
      </c>
      <c r="ED85" s="13" t="s">
        <v>6</v>
      </c>
      <c r="EE85" s="13" t="s">
        <v>6</v>
      </c>
      <c r="EF85" s="13" t="s">
        <v>6</v>
      </c>
      <c r="EG85" s="13" t="s">
        <v>6</v>
      </c>
      <c r="EH85" s="13" t="s">
        <v>6</v>
      </c>
      <c r="EI85" s="13" t="s">
        <v>6</v>
      </c>
      <c r="EJ85" s="13" t="s">
        <v>6</v>
      </c>
      <c r="EK85" s="13" t="s">
        <v>6</v>
      </c>
      <c r="EL85" s="13" t="s">
        <v>6</v>
      </c>
      <c r="EM85" s="13" t="s">
        <v>6</v>
      </c>
      <c r="EN85" s="13" t="s">
        <v>6</v>
      </c>
      <c r="EO85" s="13" t="s">
        <v>6</v>
      </c>
      <c r="EP85" s="13" t="s">
        <v>6</v>
      </c>
      <c r="EQ85" s="13" t="s">
        <v>6</v>
      </c>
      <c r="ER85" s="13" t="s">
        <v>6</v>
      </c>
      <c r="ES85" s="13" t="s">
        <v>6</v>
      </c>
      <c r="ET85" s="13" t="s">
        <v>6</v>
      </c>
      <c r="EU85" s="13" t="s">
        <v>6</v>
      </c>
      <c r="EV85" s="13" t="s">
        <v>6</v>
      </c>
      <c r="EW85" s="13" t="s">
        <v>6</v>
      </c>
      <c r="EX85" s="13" t="s">
        <v>6</v>
      </c>
      <c r="EY85" s="13" t="s">
        <v>6</v>
      </c>
      <c r="EZ85" s="13" t="s">
        <v>6</v>
      </c>
      <c r="FA85" s="13" t="s">
        <v>6</v>
      </c>
      <c r="FB85" s="13" t="s">
        <v>6</v>
      </c>
      <c r="FC85" s="13" t="s">
        <v>6</v>
      </c>
      <c r="FD85" s="13" t="s">
        <v>6</v>
      </c>
      <c r="FE85" s="13" t="s">
        <v>6</v>
      </c>
      <c r="FF85" s="13" t="s">
        <v>6</v>
      </c>
      <c r="FG85" s="13" t="s">
        <v>6</v>
      </c>
      <c r="FH85" s="13" t="s">
        <v>6</v>
      </c>
      <c r="FI85" s="13" t="s">
        <v>6</v>
      </c>
      <c r="FJ85" s="13" t="s">
        <v>6</v>
      </c>
      <c r="FK85" s="13" t="s">
        <v>6</v>
      </c>
      <c r="FL85" s="13" t="s">
        <v>6</v>
      </c>
      <c r="FM85" s="13" t="s">
        <v>6</v>
      </c>
      <c r="FN85" s="13" t="s">
        <v>6</v>
      </c>
      <c r="FO85" s="13" t="s">
        <v>6</v>
      </c>
      <c r="FP85" s="13" t="s">
        <v>6</v>
      </c>
      <c r="FQ85" s="13" t="s">
        <v>6</v>
      </c>
      <c r="FR85" s="13" t="s">
        <v>6</v>
      </c>
      <c r="FS85" s="13" t="s">
        <v>6</v>
      </c>
      <c r="FT85" s="13" t="s">
        <v>6</v>
      </c>
      <c r="FU85" s="13" t="s">
        <v>6</v>
      </c>
      <c r="FV85" s="13" t="s">
        <v>6</v>
      </c>
      <c r="FW85" s="13" t="s">
        <v>6</v>
      </c>
      <c r="FX85" s="13" t="s">
        <v>6</v>
      </c>
      <c r="FY85" s="13" t="s">
        <v>6</v>
      </c>
      <c r="FZ85" s="13" t="s">
        <v>6</v>
      </c>
      <c r="GA85" s="13" t="s">
        <v>6</v>
      </c>
      <c r="GB85" s="13" t="s">
        <v>6</v>
      </c>
      <c r="GC85" s="13" t="s">
        <v>6</v>
      </c>
      <c r="GD85" s="13" t="s">
        <v>6</v>
      </c>
      <c r="GE85" s="13" t="s">
        <v>6</v>
      </c>
      <c r="GF85" s="13" t="s">
        <v>6</v>
      </c>
      <c r="GG85" s="13" t="s">
        <v>6</v>
      </c>
      <c r="GH85" s="13" t="s">
        <v>6</v>
      </c>
      <c r="GI85" s="13" t="s">
        <v>6</v>
      </c>
      <c r="GJ85" s="13" t="s">
        <v>6</v>
      </c>
      <c r="GK85" s="13" t="s">
        <v>6</v>
      </c>
      <c r="GL85" s="13" t="s">
        <v>6</v>
      </c>
      <c r="GM85" s="13" t="s">
        <v>6</v>
      </c>
      <c r="GN85" s="13" t="s">
        <v>6</v>
      </c>
      <c r="GO85" s="13" t="s">
        <v>6</v>
      </c>
      <c r="GP85" s="13" t="s">
        <v>6</v>
      </c>
      <c r="GQ85" s="13" t="s">
        <v>6</v>
      </c>
      <c r="GR85" s="13" t="s">
        <v>6</v>
      </c>
      <c r="GS85" s="13" t="s">
        <v>6</v>
      </c>
      <c r="GT85" s="13" t="s">
        <v>6</v>
      </c>
      <c r="GU85" s="13" t="s">
        <v>6</v>
      </c>
      <c r="GV85" s="13" t="s">
        <v>6</v>
      </c>
      <c r="GW85" s="13" t="s">
        <v>6</v>
      </c>
      <c r="GX85" s="13" t="s">
        <v>6</v>
      </c>
      <c r="GY85" s="13" t="s">
        <v>6</v>
      </c>
      <c r="GZ85" s="13" t="s">
        <v>6</v>
      </c>
      <c r="HA85" s="13" t="s">
        <v>6</v>
      </c>
      <c r="HB85" s="13" t="s">
        <v>6</v>
      </c>
      <c r="HC85" s="13" t="s">
        <v>6</v>
      </c>
      <c r="HD85" s="13" t="s">
        <v>6</v>
      </c>
      <c r="HE85" s="13" t="s">
        <v>6</v>
      </c>
      <c r="HF85" s="13" t="s">
        <v>6</v>
      </c>
      <c r="HG85" s="13" t="s">
        <v>6</v>
      </c>
      <c r="HH85" s="13" t="s">
        <v>6</v>
      </c>
      <c r="HI85" s="13" t="s">
        <v>6</v>
      </c>
      <c r="HJ85" s="13" t="s">
        <v>6</v>
      </c>
      <c r="HK85" s="13" t="s">
        <v>6</v>
      </c>
      <c r="HL85" s="13" t="s">
        <v>6</v>
      </c>
      <c r="HM85" s="13" t="s">
        <v>6</v>
      </c>
      <c r="HN85" s="13" t="s">
        <v>6</v>
      </c>
      <c r="HO85" s="13" t="s">
        <v>6</v>
      </c>
      <c r="HP85" s="13" t="s">
        <v>6</v>
      </c>
      <c r="HQ85" s="13" t="s">
        <v>6</v>
      </c>
      <c r="HR85" s="13" t="s">
        <v>6</v>
      </c>
      <c r="HS85" s="13" t="s">
        <v>6</v>
      </c>
      <c r="HT85" s="13" t="s">
        <v>6</v>
      </c>
      <c r="HU85" s="13" t="s">
        <v>6</v>
      </c>
      <c r="HV85" s="13" t="s">
        <v>6</v>
      </c>
      <c r="HW85" s="13" t="s">
        <v>6</v>
      </c>
      <c r="HX85" s="13" t="s">
        <v>6</v>
      </c>
      <c r="HY85" s="13" t="s">
        <v>6</v>
      </c>
      <c r="HZ85" s="13" t="s">
        <v>6</v>
      </c>
      <c r="IA85" s="13" t="s">
        <v>6</v>
      </c>
      <c r="IB85" s="13" t="s">
        <v>6</v>
      </c>
      <c r="IC85" s="13" t="s">
        <v>6</v>
      </c>
      <c r="ID85" s="13" t="s">
        <v>6</v>
      </c>
      <c r="IE85" s="13" t="s">
        <v>6</v>
      </c>
      <c r="IF85" s="13" t="s">
        <v>6</v>
      </c>
      <c r="IG85" s="13" t="s">
        <v>6</v>
      </c>
      <c r="IH85" s="13" t="s">
        <v>6</v>
      </c>
      <c r="II85" s="13" t="s">
        <v>6</v>
      </c>
      <c r="IJ85" s="13" t="s">
        <v>6</v>
      </c>
      <c r="IK85" s="13" t="s">
        <v>6</v>
      </c>
      <c r="IL85" s="13" t="s">
        <v>6</v>
      </c>
      <c r="IM85" s="13" t="s">
        <v>6</v>
      </c>
      <c r="IN85" s="13" t="s">
        <v>6</v>
      </c>
      <c r="IO85" s="13" t="s">
        <v>6</v>
      </c>
      <c r="IP85" s="13" t="s">
        <v>6</v>
      </c>
      <c r="IQ85" s="13" t="s">
        <v>6</v>
      </c>
      <c r="IR85" s="13" t="s">
        <v>6</v>
      </c>
      <c r="IS85" s="13" t="s">
        <v>6</v>
      </c>
    </row>
    <row r="92" spans="1:253" x14ac:dyDescent="0.2">
      <c r="C92" s="9"/>
    </row>
    <row r="93" spans="1:253" x14ac:dyDescent="0.2">
      <c r="C93" s="9"/>
    </row>
    <row r="94" spans="1:253" x14ac:dyDescent="0.2">
      <c r="C94" s="9"/>
    </row>
    <row r="95" spans="1:253" x14ac:dyDescent="0.2">
      <c r="C95" s="9"/>
    </row>
    <row r="96" spans="1:253" x14ac:dyDescent="0.2">
      <c r="C96" s="9"/>
    </row>
    <row r="97" spans="3:3" x14ac:dyDescent="0.2">
      <c r="C97" s="9"/>
    </row>
    <row r="98" spans="3:3" x14ac:dyDescent="0.2">
      <c r="C98" s="9"/>
    </row>
    <row r="99" spans="3:3" x14ac:dyDescent="0.2">
      <c r="C99" s="9"/>
    </row>
    <row r="100" spans="3:3" x14ac:dyDescent="0.2">
      <c r="C100" s="9"/>
    </row>
    <row r="101" spans="3:3" x14ac:dyDescent="0.2">
      <c r="C101" s="9"/>
    </row>
    <row r="102" spans="3:3" x14ac:dyDescent="0.2">
      <c r="C102" s="9"/>
    </row>
    <row r="103" spans="3:3" x14ac:dyDescent="0.2">
      <c r="C103" s="9"/>
    </row>
    <row r="104" spans="3:3" x14ac:dyDescent="0.2">
      <c r="C104" s="9"/>
    </row>
    <row r="105" spans="3:3" x14ac:dyDescent="0.2">
      <c r="C105" s="9"/>
    </row>
    <row r="106" spans="3:3" x14ac:dyDescent="0.2">
      <c r="C106" s="9"/>
    </row>
    <row r="107" spans="3:3" x14ac:dyDescent="0.2">
      <c r="C107" s="9"/>
    </row>
    <row r="108" spans="3:3" x14ac:dyDescent="0.2">
      <c r="C108" s="9"/>
    </row>
    <row r="109" spans="3:3" x14ac:dyDescent="0.2">
      <c r="C109" s="9"/>
    </row>
    <row r="110" spans="3:3" x14ac:dyDescent="0.2">
      <c r="C110" s="9"/>
    </row>
    <row r="111" spans="3:3" x14ac:dyDescent="0.2">
      <c r="C111" s="9"/>
    </row>
    <row r="112" spans="3:3" x14ac:dyDescent="0.2">
      <c r="C112" s="9"/>
    </row>
    <row r="113" spans="3:3" x14ac:dyDescent="0.2">
      <c r="C113" s="9"/>
    </row>
    <row r="114" spans="3:3" x14ac:dyDescent="0.2">
      <c r="C114" s="9"/>
    </row>
    <row r="115" spans="3:3" x14ac:dyDescent="0.2">
      <c r="C115" s="9"/>
    </row>
    <row r="116" spans="3:3" x14ac:dyDescent="0.2">
      <c r="C116" s="9"/>
    </row>
    <row r="117" spans="3:3" x14ac:dyDescent="0.2">
      <c r="C117" s="9"/>
    </row>
    <row r="118" spans="3:3" x14ac:dyDescent="0.2">
      <c r="C118" s="9"/>
    </row>
    <row r="119" spans="3:3" x14ac:dyDescent="0.2">
      <c r="C119" s="9"/>
    </row>
    <row r="120" spans="3:3" x14ac:dyDescent="0.2">
      <c r="C120" s="9"/>
    </row>
    <row r="121" spans="3:3" x14ac:dyDescent="0.2">
      <c r="C121" s="9"/>
    </row>
    <row r="122" spans="3:3" x14ac:dyDescent="0.2">
      <c r="C122" s="9"/>
    </row>
    <row r="123" spans="3:3" x14ac:dyDescent="0.2">
      <c r="C123" s="9"/>
    </row>
    <row r="124" spans="3:3" x14ac:dyDescent="0.2">
      <c r="C124" s="9"/>
    </row>
    <row r="125" spans="3:3" x14ac:dyDescent="0.2">
      <c r="C125" s="9"/>
    </row>
    <row r="126" spans="3:3" x14ac:dyDescent="0.2">
      <c r="C126" s="9"/>
    </row>
    <row r="127" spans="3:3" x14ac:dyDescent="0.2">
      <c r="C127" s="9"/>
    </row>
    <row r="128" spans="3:3" x14ac:dyDescent="0.2">
      <c r="C128" s="9"/>
    </row>
    <row r="129" spans="3:3" x14ac:dyDescent="0.2">
      <c r="C129" s="9"/>
    </row>
    <row r="130" spans="3:3" x14ac:dyDescent="0.2">
      <c r="C130" s="9"/>
    </row>
    <row r="131" spans="3:3" x14ac:dyDescent="0.2">
      <c r="C131" s="9"/>
    </row>
    <row r="135" spans="3:3" x14ac:dyDescent="0.2">
      <c r="C135" s="9"/>
    </row>
    <row r="136" spans="3:3" x14ac:dyDescent="0.2">
      <c r="C136" s="9"/>
    </row>
    <row r="137" spans="3:3" x14ac:dyDescent="0.2">
      <c r="C137" s="9"/>
    </row>
    <row r="138" spans="3:3" x14ac:dyDescent="0.2">
      <c r="C138" s="9"/>
    </row>
    <row r="139" spans="3:3" x14ac:dyDescent="0.2">
      <c r="C139" s="9"/>
    </row>
    <row r="140" spans="3:3" x14ac:dyDescent="0.2">
      <c r="C140" s="9"/>
    </row>
    <row r="141" spans="3:3" x14ac:dyDescent="0.2">
      <c r="C141" s="9"/>
    </row>
    <row r="142" spans="3:3" x14ac:dyDescent="0.2">
      <c r="C142" s="9"/>
    </row>
    <row r="143" spans="3:3" x14ac:dyDescent="0.2">
      <c r="C143" s="9"/>
    </row>
    <row r="144" spans="3:3" x14ac:dyDescent="0.2">
      <c r="C144" s="9"/>
    </row>
    <row r="145" spans="3:3" x14ac:dyDescent="0.2">
      <c r="C145" s="9"/>
    </row>
    <row r="146" spans="3:3" x14ac:dyDescent="0.2">
      <c r="C146" s="9"/>
    </row>
    <row r="147" spans="3:3" x14ac:dyDescent="0.2">
      <c r="C147" s="9"/>
    </row>
    <row r="148" spans="3:3" x14ac:dyDescent="0.2">
      <c r="C148" s="9"/>
    </row>
    <row r="149" spans="3:3" x14ac:dyDescent="0.2">
      <c r="C149" s="9"/>
    </row>
    <row r="150" spans="3:3" x14ac:dyDescent="0.2">
      <c r="C150" s="9"/>
    </row>
    <row r="151" spans="3:3" x14ac:dyDescent="0.2">
      <c r="C151" s="9"/>
    </row>
    <row r="152" spans="3:3" x14ac:dyDescent="0.2">
      <c r="C152" s="9"/>
    </row>
    <row r="153" spans="3:3" x14ac:dyDescent="0.2">
      <c r="C153" s="9"/>
    </row>
    <row r="154" spans="3:3" x14ac:dyDescent="0.2">
      <c r="C154" s="9"/>
    </row>
    <row r="155" spans="3:3" x14ac:dyDescent="0.2">
      <c r="C155" s="9"/>
    </row>
    <row r="158" spans="3:3" x14ac:dyDescent="0.2">
      <c r="C158" s="10"/>
    </row>
    <row r="159" spans="3:3" x14ac:dyDescent="0.2">
      <c r="C159" s="10"/>
    </row>
    <row r="160" spans="3:3" x14ac:dyDescent="0.2">
      <c r="C160" s="10"/>
    </row>
    <row r="161" spans="3:3" x14ac:dyDescent="0.2">
      <c r="C161" s="10"/>
    </row>
    <row r="162" spans="3:3" x14ac:dyDescent="0.2">
      <c r="C162" s="10"/>
    </row>
    <row r="163" spans="3:3" x14ac:dyDescent="0.2">
      <c r="C163" s="11"/>
    </row>
    <row r="164" spans="3:3" x14ac:dyDescent="0.2">
      <c r="C164" s="11"/>
    </row>
    <row r="166" spans="3:3" x14ac:dyDescent="0.2">
      <c r="C166" s="10"/>
    </row>
    <row r="167" spans="3:3" x14ac:dyDescent="0.2">
      <c r="C167" s="10"/>
    </row>
    <row r="168" spans="3:3" x14ac:dyDescent="0.2">
      <c r="C168" s="11"/>
    </row>
    <row r="169" spans="3:3" x14ac:dyDescent="0.2">
      <c r="C169" s="11"/>
    </row>
    <row r="170" spans="3:3" x14ac:dyDescent="0.2">
      <c r="C170" s="11"/>
    </row>
    <row r="171" spans="3:3" x14ac:dyDescent="0.2">
      <c r="C171" s="11"/>
    </row>
    <row r="172" spans="3:3" x14ac:dyDescent="0.2">
      <c r="C172" s="11"/>
    </row>
    <row r="173" spans="3:3" x14ac:dyDescent="0.2">
      <c r="C173" s="11"/>
    </row>
    <row r="174" spans="3:3" x14ac:dyDescent="0.2">
      <c r="C174" s="11"/>
    </row>
    <row r="175" spans="3:3" x14ac:dyDescent="0.2">
      <c r="C175" s="11"/>
    </row>
    <row r="176" spans="3:3" x14ac:dyDescent="0.2">
      <c r="C176" s="11"/>
    </row>
    <row r="177" spans="3:3" x14ac:dyDescent="0.2">
      <c r="C177" s="11"/>
    </row>
    <row r="178" spans="3:3" x14ac:dyDescent="0.2">
      <c r="C178" s="11"/>
    </row>
    <row r="179" spans="3:3" x14ac:dyDescent="0.2">
      <c r="C179" s="11"/>
    </row>
    <row r="180" spans="3:3" x14ac:dyDescent="0.2">
      <c r="C180" s="11"/>
    </row>
    <row r="181" spans="3:3" x14ac:dyDescent="0.2">
      <c r="C181" s="11"/>
    </row>
    <row r="182" spans="3:3" x14ac:dyDescent="0.2">
      <c r="C182" s="11"/>
    </row>
    <row r="183" spans="3:3" x14ac:dyDescent="0.2">
      <c r="C183" s="11"/>
    </row>
    <row r="184" spans="3:3" x14ac:dyDescent="0.2">
      <c r="C184" s="11"/>
    </row>
    <row r="185" spans="3:3" x14ac:dyDescent="0.2">
      <c r="C185" s="11"/>
    </row>
  </sheetData>
  <sheetProtection algorithmName="SHA-512" hashValue="PAQp4XtO1t5aaMQ28uG4vPP9gQL7bZs4L4baWePZvFjZVrbwEGcpHHnHdt/tG6iSUW7yFVg0CR3k4Yc5yygb4Q==" saltValue="DpdijfB/bHWWUCZOKF0iXw==" spinCount="100000" sheet="1" objects="1" scenarios="1"/>
  <dataConsolidate/>
  <mergeCells count="24">
    <mergeCell ref="A85:C85"/>
    <mergeCell ref="B83:C83"/>
    <mergeCell ref="A32:C32"/>
    <mergeCell ref="A42:C42"/>
    <mergeCell ref="B43:C43"/>
    <mergeCell ref="A41:C41"/>
    <mergeCell ref="B81:C81"/>
    <mergeCell ref="A84:C84"/>
    <mergeCell ref="B82:C82"/>
    <mergeCell ref="A1:C1"/>
    <mergeCell ref="A2:C2"/>
    <mergeCell ref="B3:C3"/>
    <mergeCell ref="B5:C5"/>
    <mergeCell ref="B7:C7"/>
    <mergeCell ref="A6:C6"/>
    <mergeCell ref="B14:C14"/>
    <mergeCell ref="A13:C13"/>
    <mergeCell ref="B33:C33"/>
    <mergeCell ref="A4:C4"/>
    <mergeCell ref="A11:C11"/>
    <mergeCell ref="A8:B8"/>
    <mergeCell ref="A9:B9"/>
    <mergeCell ref="A10:B10"/>
    <mergeCell ref="B12:C12"/>
  </mergeCells>
  <phoneticPr fontId="4" type="noConversion"/>
  <dataValidations xWindow="871" yWindow="815" count="7">
    <dataValidation operator="greaterThan" allowBlank="1" showInputMessage="1" showErrorMessage="1" error="Bei Verband bitte den Namen des Verbandes eintragen." sqref="D4:IS4" xr:uid="{00000000-0002-0000-0000-000001000000}"/>
    <dataValidation allowBlank="1" showInputMessage="1" showErrorMessage="1" error="Bitte einen Stadtteil auswählen!" sqref="D6:IS7" xr:uid="{00000000-0002-0000-0000-000002000000}"/>
    <dataValidation operator="greaterThan" allowBlank="1" showInputMessage="1" prompt="Hier bitte den Namen Deiner Gruppe eintragen. Wenn Deine Gruppe keinen Namen hat, dann lass dieses Feld einfach frei. Falls Du mehrere Gruppen leitest, fülle bitte für jede Gruppe eine eigene Spalte aus. " sqref="D3:IS3" xr:uid="{00000000-0002-0000-0000-000003000000}"/>
    <dataValidation allowBlank="1" showInputMessage="1" error="Bitte &quot;Ja&quot; oder &quot;Nein&quot; auswählen!" prompt="Gib hier ein, was Eure sonstigen Themen waren, falls sie oben nicht aufgeführt sind." sqref="D30:IS30" xr:uid="{00000000-0002-0000-0000-000004000000}"/>
    <dataValidation type="custom" allowBlank="1" showErrorMessage="1" sqref="D82:IS82" xr:uid="{00000000-0002-0000-0000-000005000000}">
      <formula1>D72+D73</formula1>
    </dataValidation>
    <dataValidation allowBlank="1" showInputMessage="1" showErrorMessage="1" prompt="Wird berechnet." sqref="D75:IS75 D45:IS45 D51:IS51 D57:IS57 D63:IS63 D69:IS69 D81:IS81" xr:uid="{00000000-0002-0000-0000-000006000000}"/>
    <dataValidation type="whole" allowBlank="1" showInputMessage="1" showErrorMessage="1" errorTitle="Bitte nur ganze Zahlen eingeben" error="Bitte nur ganze Zahlen eingeben, da das Feld für eine Berechnung genutzt wird." sqref="D46:IS49 D52:IS55 D58:IS61 D64:IS67 D70:IS73 E76:IS79 D77:D79 D76" xr:uid="{2A0814D1-7632-4A87-8F24-1BFD082A0FEC}">
      <formula1>0</formula1>
      <formula2>10000</formula2>
    </dataValidation>
  </dataValidations>
  <pageMargins left="0.78740157499999996" right="0.78740157499999996" top="0.984251969" bottom="0.984251969" header="0.4921259845" footer="0.4921259845"/>
  <pageSetup paperSize="9" orientation="portrait" r:id="rId1"/>
  <headerFooter alignWithMargins="0"/>
  <extLst>
    <ext xmlns:x14="http://schemas.microsoft.com/office/spreadsheetml/2009/9/main" uri="{CCE6A557-97BC-4b89-ADB6-D9C93CAAB3DF}">
      <x14:dataValidations xmlns:xm="http://schemas.microsoft.com/office/excel/2006/main" xWindow="871" yWindow="815" count="20">
        <x14:dataValidation type="list" allowBlank="1" showInputMessage="1" showErrorMessage="1" error="Bitte &quot;Ja&quot; oder &quot;Nein&quot; auswählen!" prompt="Bitte &quot;Ja&quot; oder &quot;Nein&quot; auswählen." xr:uid="{00000000-0002-0000-0000-000007000000}">
          <x14:formula1>
            <xm:f>Dropdownlisten!$A$2:$A$3</xm:f>
          </x14:formula1>
          <xm:sqref>D8:IS10 D34:IS40</xm:sqref>
        </x14:dataValidation>
        <x14:dataValidation type="list" allowBlank="1" showInputMessage="1" showErrorMessage="1" error="Bitte auswählen!" prompt="Wie oft trifft sich Deine Gruppe? Wenn Ihr Euch z.B. alle vierzehn Tage trefft, dann wähle bitte die Antwort „(mindestens) monatlich“ aus." xr:uid="{00000000-0002-0000-0000-000008000000}">
          <x14:formula1>
            <xm:f>Dropdownlisten!$E$2:$E$4</xm:f>
          </x14:formula1>
          <xm:sqref>D12:IS12</xm:sqref>
        </x14:dataValidation>
        <x14:dataValidation type="list" allowBlank="1" showInputMessage="1" showErrorMessage="1" error="Bitte einen Stadtteil auswählen!" prompt="Bitte noch den Stadtteil, in dem sich Deine Gruppe trifft, auswählen." xr:uid="{00000000-0002-0000-0000-000009000000}">
          <x14:formula1>
            <xm:f>Dropdownlisten!$G$2:$G$41</xm:f>
          </x14:formula1>
          <xm:sqref>D5:IS5</xm:sqref>
        </x14:dataValidation>
        <x14:dataValidation type="list" allowBlank="1" showInputMessage="1" showErrorMessage="1" error="Bitte einen derWerte aus dem Dropdownmenü auswählen" prompt="Die Frage bezieht sich auf das grundsätzliche Selbstverständnis der Gruppe. Eine gemischte Gruppe kann temporär nur Mädchen oder nur Jungen als Mitglieder haben. _x000a_Eine queere Gruppe ist dies per Selbstdefinition." xr:uid="{00000000-0002-0000-0000-00000A000000}">
          <x14:formula1>
            <xm:f>Dropdownlisten!$S$2:$S$5</xm:f>
          </x14:formula1>
          <xm:sqref>D83:IS83</xm:sqref>
        </x14:dataValidation>
        <x14:dataValidation type="list" allowBlank="1" showInputMessage="1" showErrorMessage="1" error="Bitte &quot;Ja&quot; oder &quot;Nein&quot; auswählen!" promptTitle="Bitte Ja oder Nein auswählen." prompt="( bewusst initiierte Beratungsgespräche, nicht gemeint sind spontane „Ratgebegespräche“ im normalen Alltag des Angebots )_x000a__x000a_SGB VIII §11 (3) 6" xr:uid="{00000000-0002-0000-0000-00000B000000}">
          <x14:formula1>
            <xm:f>Dropdownlisten!$A$2:$A$3</xm:f>
          </x14:formula1>
          <xm:sqref>D29:IS29</xm:sqref>
        </x14:dataValidation>
        <x14:dataValidation type="list" allowBlank="1" showInputMessage="1" showErrorMessage="1" error="Bitte &quot;Ja&quot; oder &quot;Nein&quot; auswählen!" promptTitle="Bitte Ja oder Nein auswählen." prompt="( z.B. Hausaufgabenbetreuung, Lerngruppen )_x000a__x000a_SGB VIII §11 (3) 3" xr:uid="{00000000-0002-0000-0000-00000C000000}">
          <x14:formula1>
            <xm:f>Dropdownlisten!$A$2:$A$3</xm:f>
          </x14:formula1>
          <xm:sqref>D28:IS28</xm:sqref>
        </x14:dataValidation>
        <x14:dataValidation type="list" allowBlank="1" showInputMessage="1" showErrorMessage="1" error="Bitte &quot;Ja&quot; oder &quot;Nein&quot; auswählen!" promptTitle="Bitte Ja oder Nein auswählen." prompt="( einschließlich sexueller Gewalt ) _x000a__x000a_SGB VIII §11 (3) 1" xr:uid="{00000000-0002-0000-0000-00000D000000}">
          <x14:formula1>
            <xm:f>Dropdownlisten!$A$2:$A$3</xm:f>
          </x14:formula1>
          <xm:sqref>D27:IS27</xm:sqref>
        </x14:dataValidation>
        <x14:dataValidation type="list" allowBlank="1" showInputMessage="1" showErrorMessage="1" error="Bitte &quot;Ja&quot; oder &quot;Nein&quot; auswählen!" promptTitle="Bitte Ja oder Nein auswählen." prompt="( z.B. Angebote zur sexuellen Orientierung und geschlechtlichen Identität einschl. der Themen Aufklärung und Sexualität ) _x000a__x000a_SGB VIII §11 (3) 1, 3" xr:uid="{00000000-0002-0000-0000-00000E000000}">
          <x14:formula1>
            <xm:f>Dropdownlisten!$A$2:$A$3</xm:f>
          </x14:formula1>
          <xm:sqref>D26:IS26</xm:sqref>
        </x14:dataValidation>
        <x14:dataValidation type="list" allowBlank="1" showInputMessage="1" showErrorMessage="1" error="Bitte &quot;Ja&quot; oder &quot;Nein&quot; auswählen!" promptTitle="Bitte Ja oder Nein auswählen." prompt="( z.B. Juleica-Kurse ) _x000a__x000a_SGB VIII §11 (3) 1" xr:uid="{00000000-0002-0000-0000-00000F000000}">
          <x14:formula1>
            <xm:f>Dropdownlisten!$A$2:$A$3</xm:f>
          </x14:formula1>
          <xm:sqref>D25:IS25</xm:sqref>
        </x14:dataValidation>
        <x14:dataValidation type="list" allowBlank="1" showInputMessage="1" showErrorMessage="1" error="Bitte &quot;Ja&quot; oder &quot;Nein&quot; auswählen!" promptTitle="Bitte Ja oder Nein auswählen." prompt="( z.B. Karneval / Fastnacht /  Fasching, Trachten ) _x000a__x000a_SGB VIII §11 (3) 1" xr:uid="{00000000-0002-0000-0000-000010000000}">
          <x14:formula1>
            <xm:f>Dropdownlisten!$A$2:$A$3</xm:f>
          </x14:formula1>
          <xm:sqref>D24:IS24</xm:sqref>
        </x14:dataValidation>
        <x14:dataValidation type="list" allowBlank="1" showInputMessage="1" showErrorMessage="1" error="Bitte &quot;Ja&quot; oder &quot;Nein&quot; auswählen!" promptTitle="Bitte Ja oder Nein auswählen." prompt="( z.B. Klettern, Tanzsport, Turniere, Fußballcamps, Selbstverteidigungskurse ) _x000a__x000a_SGB VIII §11 (3) 2" xr:uid="{00000000-0002-0000-0000-000011000000}">
          <x14:formula1>
            <xm:f>Dropdownlisten!$A$2:$A$3</xm:f>
          </x14:formula1>
          <xm:sqref>D23:IS23</xm:sqref>
        </x14:dataValidation>
        <x14:dataValidation type="list" allowBlank="1" showInputMessage="1" showErrorMessage="1" error="Bitte &quot;Ja&quot; oder &quot;Nein&quot; auswählen!" promptTitle="Bitte Ja oder Nein auswählen." prompt="( z.B. Gesellschaftsspiele, Gruppenspiele, Outdoorgames; nicht gemeint sind Computer- und Onlinespiele, diese sind unter 05 anzugeben )_x000a__x000a_SGB VIII §11 (3) 2" xr:uid="{00000000-0002-0000-0000-000012000000}">
          <x14:formula1>
            <xm:f>Dropdownlisten!$A$2:$A$3</xm:f>
          </x14:formula1>
          <xm:sqref>D22:IS22</xm:sqref>
        </x14:dataValidation>
        <x14:dataValidation type="list" allowBlank="1" showInputMessage="1" showErrorMessage="1" error="Bitte &quot;Ja&quot; oder &quot;Nein&quot; auswählen!" promptTitle="Bitte Ja oder Nein auswählen." prompt="( z.B. Basteln, Kunst bzw. künstlerisches Gestalten, Musik, Tanz, Theater, Konzerte, Discos ) _x000a__x000a_SGB VIII §11 (3) 1" xr:uid="{00000000-0002-0000-0000-000013000000}">
          <x14:formula1>
            <xm:f>Dropdownlisten!$A$2:$A$3</xm:f>
          </x14:formula1>
          <xm:sqref>D21:IS21</xm:sqref>
        </x14:dataValidation>
        <x14:dataValidation type="list" allowBlank="1" showInputMessage="1" showErrorMessage="1" error="Bitte &quot;Ja&quot; oder &quot;Nein&quot; auswählen!" promptTitle="Bitte Ja oder Nein auswählen." prompt="( z.B. Kochen, Backen, Ernährungsfragen ) _x000a__x000a_SGB VIII §11 (3) 3" xr:uid="{00000000-0002-0000-0000-000014000000}">
          <x14:formula1>
            <xm:f>Dropdownlisten!$A$2:$A$3</xm:f>
          </x14:formula1>
          <xm:sqref>D20:IS20</xm:sqref>
        </x14:dataValidation>
        <x14:dataValidation type="list" allowBlank="1" showInputMessage="1" showErrorMessage="1" error="Bitte &quot;Ja&quot; oder &quot;Nein&quot; auswählen!" promptTitle="Bitte Ja oder Nein auswählen." prompt="( z.B. Umgang und Nutzung von Medien, wie PC, Konsolen, digitale Medien, Handy, Video &amp; Foto oder pädagogische Arbeit und Aufklärungsangebote zu digitalen Medien, Blogs, Webseiten, Computer- und Netzwerkspiele, Hardware ) _x000a__x000a_SGB VIII §11 (3) 1" xr:uid="{00000000-0002-0000-0000-000015000000}">
          <x14:formula1>
            <xm:f>Dropdownlisten!$A$2:$A$3</xm:f>
          </x14:formula1>
          <xm:sqref>D19:IS19</xm:sqref>
        </x14:dataValidation>
        <x14:dataValidation type="list" allowBlank="1" showInputMessage="1" showErrorMessage="1" error="Bitte &quot;Ja&quot; oder &quot;Nein&quot; auswählen!" promptTitle="Bitte Ja oder Nein auswählen." prompt="( z.B. Themen wie Inklusion, Integration, Migration, Berufsorientierung, Rechtsextremismus, ( Trans- ) Gender, Sexualität, Aufklärung, Religion im Rahmen von Diskussionsrunden, Exkursionen o.Ä. ) _x000a__x000a_SGB VIII §11 (3) 1, 3" xr:uid="{00000000-0002-0000-0000-000016000000}">
          <x14:formula1>
            <xm:f>Dropdownlisten!$A$2:$A$3</xm:f>
          </x14:formula1>
          <xm:sqref>D18:IS18</xm:sqref>
        </x14:dataValidation>
        <x14:dataValidation type="list" allowBlank="1" showInputMessage="1" showErrorMessage="1" error="Bitte &quot;Ja&quot; oder &quot;Nein&quot; auswählen!" promptTitle="Bitte Ja oder Nein auswählen." prompt="( z.B. Umgang mit Rettungsgerät, technische und medizinische Hilfeleistungen, Erste-Hilfe-Kurse, feuerwehrtechnische Übungen )_x000a__x000a_SGB VIII §11 (3) 1" xr:uid="{00000000-0002-0000-0000-000017000000}">
          <x14:formula1>
            <xm:f>Dropdownlisten!$A$2:$A$3</xm:f>
          </x14:formula1>
          <xm:sqref>D17:IS17</xm:sqref>
        </x14:dataValidation>
        <x14:dataValidation type="list" allowBlank="1" showInputMessage="1" showErrorMessage="1" error="Bitte &quot;Ja&quot; oder &quot;Nein&quot; auswählen!" promptTitle="Bitte Ja oder Nein auswählen." prompt="( z.B. Elektronik-, Metall- und Holzarbeiten ) _x000a__x000a_SGB VIII §11 (3) 1" xr:uid="{00000000-0002-0000-0000-000018000000}">
          <x14:formula1>
            <xm:f>Dropdownlisten!$A$2:$A$3</xm:f>
          </x14:formula1>
          <xm:sqref>D16:IS16</xm:sqref>
        </x14:dataValidation>
        <x14:dataValidation type="list" allowBlank="1" showInputMessage="1" showErrorMessage="1" error="Bitte &quot;Ja&quot; oder &quot;Nein&quot; auswählen!" promptTitle="Bitte Ja oder Nein auswählen." prompt="( z.B. Tierschutz, Umweltschutz, Mülltrennung, Aufforstung )_x000a__x000a_SGB VIII §11 (3) 1" xr:uid="{00000000-0002-0000-0000-000019000000}">
          <x14:formula1>
            <xm:f>Dropdownlisten!$A$2:$A$3</xm:f>
          </x14:formula1>
          <xm:sqref>D15:IS15</xm:sqref>
        </x14:dataValidation>
        <x14:dataValidation type="list" showInputMessage="1" error="Bitte &quot;Ja&quot; oder &quot;Nein&quot; auswählen!" promptTitle="Bitte Ja oder Nein auswählen." xr:uid="{00000000-0002-0000-0000-00001A000000}">
          <x14:formula1>
            <xm:f>Dropdownlisten!$A$2:$A$3</xm:f>
          </x14:formula1>
          <xm:sqref>D31:IS31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O83"/>
  <sheetViews>
    <sheetView workbookViewId="0">
      <pane xSplit="1" ySplit="2" topLeftCell="B3" activePane="bottomRight" state="frozen"/>
      <selection pane="topRight" activeCell="B1" sqref="B1"/>
      <selection pane="bottomLeft" activeCell="A3" sqref="A3"/>
      <selection pane="bottomRight" activeCell="B13" sqref="B13"/>
    </sheetView>
  </sheetViews>
  <sheetFormatPr baseColWidth="10" defaultColWidth="11.42578125" defaultRowHeight="12.75" x14ac:dyDescent="0.2"/>
  <cols>
    <col min="1" max="1" width="46.85546875" customWidth="1"/>
    <col min="2" max="301" width="47.42578125" style="3" customWidth="1"/>
  </cols>
  <sheetData>
    <row r="1" spans="1:301" ht="20.100000000000001" customHeight="1" x14ac:dyDescent="0.2">
      <c r="A1" s="34" t="s">
        <v>0</v>
      </c>
      <c r="B1" s="16">
        <v>1</v>
      </c>
      <c r="C1" s="16">
        <v>2</v>
      </c>
      <c r="D1" s="16">
        <v>3</v>
      </c>
      <c r="E1" s="16">
        <v>4</v>
      </c>
      <c r="F1" s="16">
        <v>5</v>
      </c>
      <c r="G1" s="16">
        <v>6</v>
      </c>
      <c r="H1" s="16">
        <v>7</v>
      </c>
      <c r="I1" s="16">
        <v>8</v>
      </c>
      <c r="J1" s="16">
        <v>9</v>
      </c>
      <c r="K1" s="16">
        <v>10</v>
      </c>
      <c r="L1" s="16">
        <v>11</v>
      </c>
      <c r="M1" s="16">
        <v>12</v>
      </c>
      <c r="N1" s="16">
        <v>13</v>
      </c>
      <c r="O1" s="16">
        <v>14</v>
      </c>
      <c r="P1" s="16">
        <v>15</v>
      </c>
      <c r="Q1" s="16">
        <v>16</v>
      </c>
      <c r="R1" s="16">
        <v>17</v>
      </c>
      <c r="S1" s="16">
        <v>18</v>
      </c>
      <c r="T1" s="16">
        <v>19</v>
      </c>
      <c r="U1" s="16">
        <v>20</v>
      </c>
      <c r="V1" s="16">
        <v>21</v>
      </c>
      <c r="W1" s="16">
        <v>22</v>
      </c>
      <c r="X1" s="16">
        <v>23</v>
      </c>
      <c r="Y1" s="16">
        <v>24</v>
      </c>
      <c r="Z1" s="16">
        <v>25</v>
      </c>
      <c r="AA1" s="16">
        <v>26</v>
      </c>
      <c r="AB1" s="16">
        <v>27</v>
      </c>
      <c r="AC1" s="16">
        <v>28</v>
      </c>
      <c r="AD1" s="16">
        <v>29</v>
      </c>
      <c r="AE1" s="16">
        <v>30</v>
      </c>
      <c r="AF1" s="16">
        <v>31</v>
      </c>
      <c r="AG1" s="16">
        <v>32</v>
      </c>
      <c r="AH1" s="16">
        <v>33</v>
      </c>
      <c r="AI1" s="16">
        <v>34</v>
      </c>
      <c r="AJ1" s="16">
        <v>35</v>
      </c>
      <c r="AK1" s="16">
        <v>36</v>
      </c>
      <c r="AL1" s="16">
        <v>37</v>
      </c>
      <c r="AM1" s="16">
        <v>38</v>
      </c>
      <c r="AN1" s="16">
        <v>39</v>
      </c>
      <c r="AO1" s="16">
        <v>40</v>
      </c>
      <c r="AP1" s="16">
        <v>41</v>
      </c>
      <c r="AQ1" s="16">
        <v>42</v>
      </c>
      <c r="AR1" s="16">
        <v>43</v>
      </c>
      <c r="AS1" s="16">
        <v>44</v>
      </c>
      <c r="AT1" s="16">
        <v>45</v>
      </c>
      <c r="AU1" s="16">
        <v>46</v>
      </c>
      <c r="AV1" s="16">
        <v>47</v>
      </c>
      <c r="AW1" s="16">
        <v>48</v>
      </c>
      <c r="AX1" s="16">
        <v>49</v>
      </c>
      <c r="AY1" s="16">
        <v>50</v>
      </c>
      <c r="AZ1" s="16">
        <v>51</v>
      </c>
      <c r="BA1" s="16">
        <v>52</v>
      </c>
      <c r="BB1" s="16">
        <v>53</v>
      </c>
      <c r="BC1" s="16">
        <v>54</v>
      </c>
      <c r="BD1" s="16">
        <v>55</v>
      </c>
      <c r="BE1" s="16">
        <v>56</v>
      </c>
      <c r="BF1" s="16">
        <v>57</v>
      </c>
      <c r="BG1" s="16">
        <v>58</v>
      </c>
      <c r="BH1" s="16">
        <v>59</v>
      </c>
      <c r="BI1" s="16">
        <v>60</v>
      </c>
      <c r="BJ1" s="16">
        <v>61</v>
      </c>
      <c r="BK1" s="16">
        <v>62</v>
      </c>
      <c r="BL1" s="16">
        <v>63</v>
      </c>
      <c r="BM1" s="16">
        <v>64</v>
      </c>
      <c r="BN1" s="16">
        <v>65</v>
      </c>
      <c r="BO1" s="16">
        <v>66</v>
      </c>
      <c r="BP1" s="16">
        <v>67</v>
      </c>
      <c r="BQ1" s="16">
        <v>68</v>
      </c>
      <c r="BR1" s="16">
        <v>69</v>
      </c>
      <c r="BS1" s="16">
        <v>70</v>
      </c>
      <c r="BT1" s="16">
        <v>71</v>
      </c>
      <c r="BU1" s="16">
        <v>72</v>
      </c>
      <c r="BV1" s="16">
        <v>73</v>
      </c>
      <c r="BW1" s="16">
        <v>74</v>
      </c>
      <c r="BX1" s="16">
        <v>75</v>
      </c>
      <c r="BY1" s="16">
        <v>76</v>
      </c>
      <c r="BZ1" s="16">
        <v>77</v>
      </c>
      <c r="CA1" s="16">
        <v>78</v>
      </c>
      <c r="CB1" s="16">
        <v>79</v>
      </c>
      <c r="CC1" s="16">
        <v>80</v>
      </c>
      <c r="CD1" s="16">
        <v>81</v>
      </c>
      <c r="CE1" s="16">
        <v>82</v>
      </c>
      <c r="CF1" s="16">
        <v>83</v>
      </c>
      <c r="CG1" s="16">
        <v>84</v>
      </c>
      <c r="CH1" s="16">
        <v>85</v>
      </c>
      <c r="CI1" s="16">
        <v>86</v>
      </c>
      <c r="CJ1" s="16">
        <v>87</v>
      </c>
      <c r="CK1" s="16">
        <v>88</v>
      </c>
      <c r="CL1" s="16">
        <v>89</v>
      </c>
      <c r="CM1" s="16">
        <v>90</v>
      </c>
      <c r="CN1" s="16">
        <v>91</v>
      </c>
      <c r="CO1" s="16">
        <v>92</v>
      </c>
      <c r="CP1" s="16">
        <v>93</v>
      </c>
      <c r="CQ1" s="16">
        <v>94</v>
      </c>
      <c r="CR1" s="16">
        <v>95</v>
      </c>
      <c r="CS1" s="16">
        <v>96</v>
      </c>
      <c r="CT1" s="16">
        <v>97</v>
      </c>
      <c r="CU1" s="16">
        <v>98</v>
      </c>
      <c r="CV1" s="16">
        <v>99</v>
      </c>
      <c r="CW1" s="16">
        <v>100</v>
      </c>
      <c r="CX1" s="16">
        <v>101</v>
      </c>
      <c r="CY1" s="16">
        <v>102</v>
      </c>
      <c r="CZ1" s="16">
        <v>103</v>
      </c>
      <c r="DA1" s="16">
        <v>104</v>
      </c>
      <c r="DB1" s="16">
        <v>105</v>
      </c>
      <c r="DC1" s="16">
        <v>106</v>
      </c>
      <c r="DD1" s="16">
        <v>107</v>
      </c>
      <c r="DE1" s="16">
        <v>108</v>
      </c>
      <c r="DF1" s="16">
        <v>109</v>
      </c>
      <c r="DG1" s="16">
        <v>110</v>
      </c>
      <c r="DH1" s="16">
        <v>111</v>
      </c>
      <c r="DI1" s="16">
        <v>112</v>
      </c>
      <c r="DJ1" s="16">
        <v>113</v>
      </c>
      <c r="DK1" s="16">
        <v>114</v>
      </c>
      <c r="DL1" s="16">
        <v>115</v>
      </c>
      <c r="DM1" s="16">
        <v>116</v>
      </c>
      <c r="DN1" s="16">
        <v>117</v>
      </c>
      <c r="DO1" s="16">
        <v>118</v>
      </c>
      <c r="DP1" s="16">
        <v>119</v>
      </c>
      <c r="DQ1" s="16">
        <v>120</v>
      </c>
      <c r="DR1" s="16">
        <v>121</v>
      </c>
      <c r="DS1" s="16">
        <v>122</v>
      </c>
      <c r="DT1" s="16">
        <v>123</v>
      </c>
      <c r="DU1" s="16">
        <v>124</v>
      </c>
      <c r="DV1" s="16">
        <v>125</v>
      </c>
      <c r="DW1" s="16">
        <v>126</v>
      </c>
      <c r="DX1" s="16">
        <v>127</v>
      </c>
      <c r="DY1" s="16">
        <v>128</v>
      </c>
      <c r="DZ1" s="16">
        <v>129</v>
      </c>
      <c r="EA1" s="16">
        <v>130</v>
      </c>
      <c r="EB1" s="16">
        <v>131</v>
      </c>
      <c r="EC1" s="16">
        <v>132</v>
      </c>
      <c r="ED1" s="16">
        <v>133</v>
      </c>
      <c r="EE1" s="16">
        <v>134</v>
      </c>
      <c r="EF1" s="16">
        <v>135</v>
      </c>
      <c r="EG1" s="16">
        <v>136</v>
      </c>
      <c r="EH1" s="16">
        <v>137</v>
      </c>
      <c r="EI1" s="16">
        <v>138</v>
      </c>
      <c r="EJ1" s="16">
        <v>139</v>
      </c>
      <c r="EK1" s="16">
        <v>140</v>
      </c>
      <c r="EL1" s="16">
        <v>141</v>
      </c>
      <c r="EM1" s="16">
        <v>142</v>
      </c>
      <c r="EN1" s="16">
        <v>143</v>
      </c>
      <c r="EO1" s="16">
        <v>144</v>
      </c>
      <c r="EP1" s="16">
        <v>145</v>
      </c>
      <c r="EQ1" s="16">
        <v>146</v>
      </c>
      <c r="ER1" s="16">
        <v>147</v>
      </c>
      <c r="ES1" s="16">
        <v>148</v>
      </c>
      <c r="ET1" s="16">
        <v>149</v>
      </c>
      <c r="EU1" s="16">
        <v>150</v>
      </c>
      <c r="EV1" s="16">
        <v>151</v>
      </c>
      <c r="EW1" s="16">
        <v>152</v>
      </c>
      <c r="EX1" s="16">
        <v>153</v>
      </c>
      <c r="EY1" s="16">
        <v>154</v>
      </c>
      <c r="EZ1" s="16">
        <v>155</v>
      </c>
      <c r="FA1" s="16">
        <v>156</v>
      </c>
      <c r="FB1" s="16">
        <v>157</v>
      </c>
      <c r="FC1" s="16">
        <v>158</v>
      </c>
      <c r="FD1" s="16">
        <v>159</v>
      </c>
      <c r="FE1" s="16">
        <v>160</v>
      </c>
      <c r="FF1" s="16">
        <v>161</v>
      </c>
      <c r="FG1" s="16">
        <v>162</v>
      </c>
      <c r="FH1" s="16">
        <v>163</v>
      </c>
      <c r="FI1" s="16">
        <v>164</v>
      </c>
      <c r="FJ1" s="16">
        <v>165</v>
      </c>
      <c r="FK1" s="16">
        <v>166</v>
      </c>
      <c r="FL1" s="16">
        <v>167</v>
      </c>
      <c r="FM1" s="16">
        <v>168</v>
      </c>
      <c r="FN1" s="16">
        <v>169</v>
      </c>
      <c r="FO1" s="16">
        <v>170</v>
      </c>
      <c r="FP1" s="16">
        <v>171</v>
      </c>
      <c r="FQ1" s="16">
        <v>172</v>
      </c>
      <c r="FR1" s="16">
        <v>173</v>
      </c>
      <c r="FS1" s="16">
        <v>174</v>
      </c>
      <c r="FT1" s="16">
        <v>175</v>
      </c>
      <c r="FU1" s="16">
        <v>176</v>
      </c>
      <c r="FV1" s="16">
        <v>177</v>
      </c>
      <c r="FW1" s="16">
        <v>178</v>
      </c>
      <c r="FX1" s="16">
        <v>179</v>
      </c>
      <c r="FY1" s="16">
        <v>180</v>
      </c>
      <c r="FZ1" s="16">
        <v>181</v>
      </c>
      <c r="GA1" s="16">
        <v>182</v>
      </c>
      <c r="GB1" s="16">
        <v>183</v>
      </c>
      <c r="GC1" s="16">
        <v>184</v>
      </c>
      <c r="GD1" s="16">
        <v>185</v>
      </c>
      <c r="GE1" s="16">
        <v>186</v>
      </c>
      <c r="GF1" s="16">
        <v>187</v>
      </c>
      <c r="GG1" s="16">
        <v>188</v>
      </c>
      <c r="GH1" s="16">
        <v>189</v>
      </c>
      <c r="GI1" s="16">
        <v>190</v>
      </c>
      <c r="GJ1" s="16">
        <v>191</v>
      </c>
      <c r="GK1" s="16">
        <v>192</v>
      </c>
      <c r="GL1" s="16">
        <v>193</v>
      </c>
      <c r="GM1" s="16">
        <v>194</v>
      </c>
      <c r="GN1" s="16">
        <v>195</v>
      </c>
      <c r="GO1" s="16">
        <v>196</v>
      </c>
      <c r="GP1" s="16">
        <v>197</v>
      </c>
      <c r="GQ1" s="16">
        <v>198</v>
      </c>
      <c r="GR1" s="16">
        <v>199</v>
      </c>
      <c r="GS1" s="16">
        <v>200</v>
      </c>
      <c r="GT1" s="16">
        <v>201</v>
      </c>
      <c r="GU1" s="16">
        <v>202</v>
      </c>
      <c r="GV1" s="16">
        <v>203</v>
      </c>
      <c r="GW1" s="16">
        <v>204</v>
      </c>
      <c r="GX1" s="16">
        <v>205</v>
      </c>
      <c r="GY1" s="16">
        <v>206</v>
      </c>
      <c r="GZ1" s="16">
        <v>207</v>
      </c>
      <c r="HA1" s="16">
        <v>208</v>
      </c>
      <c r="HB1" s="16">
        <v>209</v>
      </c>
      <c r="HC1" s="16">
        <v>210</v>
      </c>
      <c r="HD1" s="16">
        <v>211</v>
      </c>
      <c r="HE1" s="16">
        <v>212</v>
      </c>
      <c r="HF1" s="16">
        <v>213</v>
      </c>
      <c r="HG1" s="16">
        <v>214</v>
      </c>
      <c r="HH1" s="16">
        <v>215</v>
      </c>
      <c r="HI1" s="16">
        <v>216</v>
      </c>
      <c r="HJ1" s="16">
        <v>217</v>
      </c>
      <c r="HK1" s="16">
        <v>218</v>
      </c>
      <c r="HL1" s="16">
        <v>219</v>
      </c>
      <c r="HM1" s="16">
        <v>220</v>
      </c>
      <c r="HN1" s="16">
        <v>221</v>
      </c>
      <c r="HO1" s="16">
        <v>222</v>
      </c>
      <c r="HP1" s="16">
        <v>223</v>
      </c>
      <c r="HQ1" s="16">
        <v>224</v>
      </c>
      <c r="HR1" s="16">
        <v>225</v>
      </c>
      <c r="HS1" s="16">
        <v>226</v>
      </c>
      <c r="HT1" s="16">
        <v>227</v>
      </c>
      <c r="HU1" s="16">
        <v>228</v>
      </c>
      <c r="HV1" s="16">
        <v>229</v>
      </c>
      <c r="HW1" s="16">
        <v>230</v>
      </c>
      <c r="HX1" s="16">
        <v>231</v>
      </c>
      <c r="HY1" s="16">
        <v>232</v>
      </c>
      <c r="HZ1" s="16">
        <v>233</v>
      </c>
      <c r="IA1" s="16">
        <v>234</v>
      </c>
      <c r="IB1" s="16">
        <v>235</v>
      </c>
      <c r="IC1" s="16">
        <v>236</v>
      </c>
      <c r="ID1" s="16">
        <v>237</v>
      </c>
      <c r="IE1" s="16">
        <v>238</v>
      </c>
      <c r="IF1" s="16">
        <v>239</v>
      </c>
      <c r="IG1" s="16">
        <v>240</v>
      </c>
      <c r="IH1" s="16">
        <v>241</v>
      </c>
      <c r="II1" s="16">
        <v>242</v>
      </c>
      <c r="IJ1" s="16">
        <v>243</v>
      </c>
      <c r="IK1" s="16">
        <v>244</v>
      </c>
      <c r="IL1" s="16">
        <v>245</v>
      </c>
      <c r="IM1" s="16">
        <v>246</v>
      </c>
      <c r="IN1" s="16">
        <v>247</v>
      </c>
      <c r="IO1" s="16">
        <v>248</v>
      </c>
      <c r="IP1" s="16">
        <v>249</v>
      </c>
      <c r="IQ1" s="16">
        <v>250</v>
      </c>
      <c r="IR1" s="16">
        <v>251</v>
      </c>
      <c r="IS1" s="16">
        <v>252</v>
      </c>
      <c r="IT1" s="16">
        <v>253</v>
      </c>
      <c r="IU1" s="16">
        <v>254</v>
      </c>
      <c r="IV1" s="16">
        <v>255</v>
      </c>
      <c r="IW1" s="16">
        <v>256</v>
      </c>
      <c r="IX1" s="16">
        <v>257</v>
      </c>
      <c r="IY1" s="16">
        <v>258</v>
      </c>
      <c r="IZ1" s="16">
        <v>259</v>
      </c>
      <c r="JA1" s="16">
        <v>260</v>
      </c>
      <c r="JB1" s="16">
        <v>261</v>
      </c>
      <c r="JC1" s="16">
        <v>262</v>
      </c>
      <c r="JD1" s="16">
        <v>263</v>
      </c>
      <c r="JE1" s="16">
        <v>264</v>
      </c>
      <c r="JF1" s="16">
        <v>265</v>
      </c>
      <c r="JG1" s="16">
        <v>266</v>
      </c>
      <c r="JH1" s="16">
        <v>267</v>
      </c>
      <c r="JI1" s="16">
        <v>268</v>
      </c>
      <c r="JJ1" s="16">
        <v>269</v>
      </c>
      <c r="JK1" s="16">
        <v>270</v>
      </c>
      <c r="JL1" s="16">
        <v>271</v>
      </c>
      <c r="JM1" s="16">
        <v>272</v>
      </c>
      <c r="JN1" s="16">
        <v>273</v>
      </c>
      <c r="JO1" s="16">
        <v>274</v>
      </c>
      <c r="JP1" s="16">
        <v>275</v>
      </c>
      <c r="JQ1" s="16">
        <v>276</v>
      </c>
      <c r="JR1" s="16">
        <v>277</v>
      </c>
      <c r="JS1" s="16">
        <v>278</v>
      </c>
      <c r="JT1" s="16">
        <v>279</v>
      </c>
      <c r="JU1" s="16">
        <v>280</v>
      </c>
      <c r="JV1" s="16">
        <v>281</v>
      </c>
      <c r="JW1" s="16">
        <v>282</v>
      </c>
      <c r="JX1" s="16">
        <v>283</v>
      </c>
      <c r="JY1" s="16">
        <v>284</v>
      </c>
      <c r="JZ1" s="16">
        <v>285</v>
      </c>
      <c r="KA1" s="16">
        <v>286</v>
      </c>
      <c r="KB1" s="16">
        <v>287</v>
      </c>
      <c r="KC1" s="16">
        <v>288</v>
      </c>
      <c r="KD1" s="16">
        <v>289</v>
      </c>
      <c r="KE1" s="16">
        <v>290</v>
      </c>
      <c r="KF1" s="16">
        <v>291</v>
      </c>
      <c r="KG1" s="16">
        <v>292</v>
      </c>
      <c r="KH1" s="16">
        <v>293</v>
      </c>
      <c r="KI1" s="16">
        <v>294</v>
      </c>
      <c r="KJ1" s="16">
        <v>295</v>
      </c>
      <c r="KK1" s="16">
        <v>296</v>
      </c>
      <c r="KL1" s="16">
        <v>297</v>
      </c>
      <c r="KM1" s="16">
        <v>298</v>
      </c>
      <c r="KN1" s="16">
        <v>299</v>
      </c>
      <c r="KO1" s="16">
        <v>300</v>
      </c>
    </row>
    <row r="2" spans="1:301" ht="20.100000000000001" customHeight="1" x14ac:dyDescent="0.25">
      <c r="A2" s="31"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row>
    <row r="3" spans="1:301" ht="20.100000000000001" customHeight="1" x14ac:dyDescent="0.25">
      <c r="A3" s="31" t="s">
        <v>204</v>
      </c>
    </row>
    <row r="4" spans="1:301" ht="20.100000000000001" customHeight="1" x14ac:dyDescent="0.25">
      <c r="A4" s="32" t="s">
        <v>205</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row>
    <row r="5" spans="1:301" ht="20.100000000000001" customHeight="1" x14ac:dyDescent="0.25">
      <c r="A5" s="32" t="s">
        <v>206</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c r="KK5" s="14"/>
      <c r="KL5" s="14"/>
      <c r="KM5" s="14"/>
      <c r="KN5" s="14"/>
      <c r="KO5" s="14"/>
    </row>
    <row r="6" spans="1:301" ht="20.100000000000001" customHeight="1" x14ac:dyDescent="0.25">
      <c r="A6" s="32" t="s">
        <v>207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row>
    <row r="7" spans="1:301" ht="20.100000000000001" customHeight="1" x14ac:dyDescent="0.25">
      <c r="A7" s="32" t="s">
        <v>270</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c r="IW7" s="14"/>
      <c r="IX7" s="14"/>
      <c r="IY7" s="14"/>
      <c r="IZ7" s="14"/>
      <c r="JA7" s="14"/>
      <c r="JB7" s="14"/>
      <c r="JC7" s="14"/>
      <c r="JD7" s="14"/>
      <c r="JE7" s="14"/>
      <c r="JF7" s="14"/>
      <c r="JG7" s="14"/>
      <c r="JH7" s="14"/>
      <c r="JI7" s="14"/>
      <c r="JJ7" s="14"/>
      <c r="JK7" s="14"/>
      <c r="JL7" s="14"/>
      <c r="JM7" s="14"/>
      <c r="JN7" s="14"/>
      <c r="JO7" s="14"/>
      <c r="JP7" s="14"/>
      <c r="JQ7" s="14"/>
      <c r="JR7" s="14"/>
      <c r="JS7" s="14"/>
      <c r="JT7" s="14"/>
      <c r="JU7" s="14"/>
      <c r="JV7" s="14"/>
      <c r="JW7" s="14"/>
      <c r="JX7" s="14"/>
      <c r="JY7" s="14"/>
      <c r="JZ7" s="14"/>
      <c r="KA7" s="14"/>
      <c r="KB7" s="14"/>
      <c r="KC7" s="14"/>
      <c r="KD7" s="14"/>
      <c r="KE7" s="14"/>
      <c r="KF7" s="14"/>
      <c r="KG7" s="14"/>
      <c r="KH7" s="14"/>
      <c r="KI7" s="14"/>
      <c r="KJ7" s="14"/>
      <c r="KK7" s="14"/>
      <c r="KL7" s="14"/>
      <c r="KM7" s="14"/>
      <c r="KN7" s="14"/>
      <c r="KO7" s="14"/>
    </row>
    <row r="8" spans="1:301" ht="20.100000000000001" customHeight="1" x14ac:dyDescent="0.25">
      <c r="A8" s="31"/>
    </row>
    <row r="9" spans="1:301" ht="19.5" customHeight="1" x14ac:dyDescent="0.25">
      <c r="A9" s="31" t="s">
        <v>132</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row>
    <row r="10" spans="1:301" ht="20.100000000000001" customHeight="1" x14ac:dyDescent="0.25">
      <c r="A10" s="31"/>
    </row>
    <row r="11" spans="1:301" ht="30" x14ac:dyDescent="0.25">
      <c r="A11" s="33" t="s">
        <v>124</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row>
    <row r="12" spans="1:301" ht="20.100000000000001" customHeight="1" x14ac:dyDescent="0.25">
      <c r="A12" s="31"/>
    </row>
    <row r="13" spans="1:301" ht="63.95" customHeight="1" x14ac:dyDescent="0.25">
      <c r="A13" s="33" t="s">
        <v>219</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row>
    <row r="14" spans="1:301" ht="20.100000000000001" customHeight="1" x14ac:dyDescent="0.25">
      <c r="A14" s="31"/>
    </row>
    <row r="15" spans="1:301" ht="57.75" x14ac:dyDescent="0.2">
      <c r="A15" s="33" t="s">
        <v>220</v>
      </c>
    </row>
    <row r="16" spans="1:301" ht="20.100000000000001" customHeight="1" x14ac:dyDescent="0.25">
      <c r="A16" s="32" t="s">
        <v>210</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row>
    <row r="17" spans="1:301" ht="20.100000000000001" customHeight="1" x14ac:dyDescent="0.25">
      <c r="A17" s="32" t="s">
        <v>211</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c r="IW17" s="14"/>
      <c r="IX17" s="14"/>
      <c r="IY17" s="14"/>
      <c r="IZ17" s="14"/>
      <c r="JA17" s="14"/>
      <c r="JB17" s="14"/>
      <c r="JC17" s="14"/>
      <c r="JD17" s="14"/>
      <c r="JE17" s="14"/>
      <c r="JF17" s="14"/>
      <c r="JG17" s="14"/>
      <c r="JH17" s="14"/>
      <c r="JI17" s="14"/>
      <c r="JJ17" s="14"/>
      <c r="JK17" s="14"/>
      <c r="JL17" s="14"/>
      <c r="JM17" s="14"/>
      <c r="JN17" s="14"/>
      <c r="JO17" s="14"/>
      <c r="JP17" s="14"/>
      <c r="JQ17" s="14"/>
      <c r="JR17" s="14"/>
      <c r="JS17" s="14"/>
      <c r="JT17" s="14"/>
      <c r="JU17" s="14"/>
      <c r="JV17" s="14"/>
      <c r="JW17" s="14"/>
      <c r="JX17" s="14"/>
      <c r="JY17" s="14"/>
      <c r="JZ17" s="14"/>
      <c r="KA17" s="14"/>
      <c r="KB17" s="14"/>
      <c r="KC17" s="14"/>
      <c r="KD17" s="14"/>
      <c r="KE17" s="14"/>
      <c r="KF17" s="14"/>
      <c r="KG17" s="14"/>
      <c r="KH17" s="14"/>
      <c r="KI17" s="14"/>
      <c r="KJ17" s="14"/>
      <c r="KK17" s="14"/>
      <c r="KL17" s="14"/>
      <c r="KM17" s="14"/>
      <c r="KN17" s="14"/>
      <c r="KO17" s="14"/>
    </row>
    <row r="18" spans="1:301" ht="20.100000000000001" customHeight="1" x14ac:dyDescent="0.25">
      <c r="A18" s="31"/>
    </row>
    <row r="19" spans="1:301" ht="20.100000000000001" customHeight="1" x14ac:dyDescent="0.25">
      <c r="A19" s="31" t="s">
        <v>208</v>
      </c>
    </row>
    <row r="20" spans="1:301" ht="20.100000000000001" customHeight="1" x14ac:dyDescent="0.25">
      <c r="A20" s="32" t="s">
        <v>106</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row>
    <row r="21" spans="1:301" ht="20.100000000000001" customHeight="1" x14ac:dyDescent="0.25">
      <c r="A21" s="32" t="s">
        <v>107</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row>
    <row r="22" spans="1:301" ht="20.100000000000001" customHeight="1" x14ac:dyDescent="0.25">
      <c r="A22" s="32" t="s">
        <v>108</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row>
    <row r="23" spans="1:301" ht="20.100000000000001" customHeight="1" x14ac:dyDescent="0.25">
      <c r="A23" s="32" t="s">
        <v>109</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row>
    <row r="24" spans="1:301" ht="20.100000000000001" customHeight="1" x14ac:dyDescent="0.25">
      <c r="A24" s="31" t="s">
        <v>209</v>
      </c>
      <c r="B24" s="15">
        <f>SUM(B20:B23)</f>
        <v>0</v>
      </c>
      <c r="C24" s="15">
        <f t="shared" ref="C24:BN24" si="0">SUM(C20:C23)</f>
        <v>0</v>
      </c>
      <c r="D24" s="15">
        <f t="shared" si="0"/>
        <v>0</v>
      </c>
      <c r="E24" s="15">
        <f t="shared" si="0"/>
        <v>0</v>
      </c>
      <c r="F24" s="15">
        <f t="shared" si="0"/>
        <v>0</v>
      </c>
      <c r="G24" s="15">
        <f t="shared" si="0"/>
        <v>0</v>
      </c>
      <c r="H24" s="15">
        <f t="shared" si="0"/>
        <v>0</v>
      </c>
      <c r="I24" s="15">
        <f t="shared" si="0"/>
        <v>0</v>
      </c>
      <c r="J24" s="15">
        <f t="shared" si="0"/>
        <v>0</v>
      </c>
      <c r="K24" s="15">
        <f t="shared" si="0"/>
        <v>0</v>
      </c>
      <c r="L24" s="15">
        <f t="shared" si="0"/>
        <v>0</v>
      </c>
      <c r="M24" s="15">
        <f t="shared" si="0"/>
        <v>0</v>
      </c>
      <c r="N24" s="15">
        <f t="shared" si="0"/>
        <v>0</v>
      </c>
      <c r="O24" s="15">
        <f t="shared" si="0"/>
        <v>0</v>
      </c>
      <c r="P24" s="15">
        <f t="shared" si="0"/>
        <v>0</v>
      </c>
      <c r="Q24" s="15">
        <f t="shared" si="0"/>
        <v>0</v>
      </c>
      <c r="R24" s="15">
        <f t="shared" si="0"/>
        <v>0</v>
      </c>
      <c r="S24" s="15">
        <f t="shared" si="0"/>
        <v>0</v>
      </c>
      <c r="T24" s="15">
        <f t="shared" si="0"/>
        <v>0</v>
      </c>
      <c r="U24" s="15">
        <f t="shared" si="0"/>
        <v>0</v>
      </c>
      <c r="V24" s="15">
        <f t="shared" si="0"/>
        <v>0</v>
      </c>
      <c r="W24" s="15">
        <f t="shared" si="0"/>
        <v>0</v>
      </c>
      <c r="X24" s="15">
        <f t="shared" si="0"/>
        <v>0</v>
      </c>
      <c r="Y24" s="15">
        <f t="shared" si="0"/>
        <v>0</v>
      </c>
      <c r="Z24" s="15">
        <f t="shared" si="0"/>
        <v>0</v>
      </c>
      <c r="AA24" s="15">
        <f t="shared" si="0"/>
        <v>0</v>
      </c>
      <c r="AB24" s="15">
        <f t="shared" si="0"/>
        <v>0</v>
      </c>
      <c r="AC24" s="15">
        <f t="shared" si="0"/>
        <v>0</v>
      </c>
      <c r="AD24" s="15">
        <f t="shared" si="0"/>
        <v>0</v>
      </c>
      <c r="AE24" s="15">
        <f t="shared" si="0"/>
        <v>0</v>
      </c>
      <c r="AF24" s="15">
        <f t="shared" si="0"/>
        <v>0</v>
      </c>
      <c r="AG24" s="15">
        <f t="shared" si="0"/>
        <v>0</v>
      </c>
      <c r="AH24" s="15">
        <f t="shared" si="0"/>
        <v>0</v>
      </c>
      <c r="AI24" s="15">
        <f t="shared" si="0"/>
        <v>0</v>
      </c>
      <c r="AJ24" s="15">
        <f t="shared" si="0"/>
        <v>0</v>
      </c>
      <c r="AK24" s="15">
        <f t="shared" si="0"/>
        <v>0</v>
      </c>
      <c r="AL24" s="15">
        <f t="shared" si="0"/>
        <v>0</v>
      </c>
      <c r="AM24" s="15">
        <f t="shared" si="0"/>
        <v>0</v>
      </c>
      <c r="AN24" s="15">
        <f t="shared" si="0"/>
        <v>0</v>
      </c>
      <c r="AO24" s="15">
        <f t="shared" si="0"/>
        <v>0</v>
      </c>
      <c r="AP24" s="15">
        <f t="shared" si="0"/>
        <v>0</v>
      </c>
      <c r="AQ24" s="15">
        <f t="shared" si="0"/>
        <v>0</v>
      </c>
      <c r="AR24" s="15">
        <f t="shared" si="0"/>
        <v>0</v>
      </c>
      <c r="AS24" s="15">
        <f t="shared" si="0"/>
        <v>0</v>
      </c>
      <c r="AT24" s="15">
        <f t="shared" si="0"/>
        <v>0</v>
      </c>
      <c r="AU24" s="15">
        <f t="shared" si="0"/>
        <v>0</v>
      </c>
      <c r="AV24" s="15">
        <f t="shared" si="0"/>
        <v>0</v>
      </c>
      <c r="AW24" s="15">
        <f t="shared" si="0"/>
        <v>0</v>
      </c>
      <c r="AX24" s="15">
        <f t="shared" si="0"/>
        <v>0</v>
      </c>
      <c r="AY24" s="15">
        <f t="shared" si="0"/>
        <v>0</v>
      </c>
      <c r="AZ24" s="15">
        <f t="shared" si="0"/>
        <v>0</v>
      </c>
      <c r="BA24" s="15">
        <f t="shared" si="0"/>
        <v>0</v>
      </c>
      <c r="BB24" s="15">
        <f t="shared" si="0"/>
        <v>0</v>
      </c>
      <c r="BC24" s="15">
        <f t="shared" si="0"/>
        <v>0</v>
      </c>
      <c r="BD24" s="15">
        <f t="shared" si="0"/>
        <v>0</v>
      </c>
      <c r="BE24" s="15">
        <f t="shared" si="0"/>
        <v>0</v>
      </c>
      <c r="BF24" s="15">
        <f t="shared" si="0"/>
        <v>0</v>
      </c>
      <c r="BG24" s="15">
        <f t="shared" si="0"/>
        <v>0</v>
      </c>
      <c r="BH24" s="15">
        <f t="shared" si="0"/>
        <v>0</v>
      </c>
      <c r="BI24" s="15">
        <f t="shared" si="0"/>
        <v>0</v>
      </c>
      <c r="BJ24" s="15">
        <f t="shared" si="0"/>
        <v>0</v>
      </c>
      <c r="BK24" s="15">
        <f t="shared" si="0"/>
        <v>0</v>
      </c>
      <c r="BL24" s="15">
        <f t="shared" si="0"/>
        <v>0</v>
      </c>
      <c r="BM24" s="15">
        <f t="shared" si="0"/>
        <v>0</v>
      </c>
      <c r="BN24" s="15">
        <f t="shared" si="0"/>
        <v>0</v>
      </c>
      <c r="BO24" s="15">
        <f t="shared" ref="BO24:DZ24" si="1">SUM(BO20:BO23)</f>
        <v>0</v>
      </c>
      <c r="BP24" s="15">
        <f t="shared" si="1"/>
        <v>0</v>
      </c>
      <c r="BQ24" s="15">
        <f t="shared" si="1"/>
        <v>0</v>
      </c>
      <c r="BR24" s="15">
        <f t="shared" si="1"/>
        <v>0</v>
      </c>
      <c r="BS24" s="15">
        <f t="shared" si="1"/>
        <v>0</v>
      </c>
      <c r="BT24" s="15">
        <f t="shared" si="1"/>
        <v>0</v>
      </c>
      <c r="BU24" s="15">
        <f t="shared" si="1"/>
        <v>0</v>
      </c>
      <c r="BV24" s="15">
        <f t="shared" si="1"/>
        <v>0</v>
      </c>
      <c r="BW24" s="15">
        <f t="shared" si="1"/>
        <v>0</v>
      </c>
      <c r="BX24" s="15">
        <f t="shared" si="1"/>
        <v>0</v>
      </c>
      <c r="BY24" s="15">
        <f t="shared" si="1"/>
        <v>0</v>
      </c>
      <c r="BZ24" s="15">
        <f t="shared" si="1"/>
        <v>0</v>
      </c>
      <c r="CA24" s="15">
        <f t="shared" si="1"/>
        <v>0</v>
      </c>
      <c r="CB24" s="15">
        <f t="shared" si="1"/>
        <v>0</v>
      </c>
      <c r="CC24" s="15">
        <f t="shared" si="1"/>
        <v>0</v>
      </c>
      <c r="CD24" s="15">
        <f t="shared" si="1"/>
        <v>0</v>
      </c>
      <c r="CE24" s="15">
        <f t="shared" si="1"/>
        <v>0</v>
      </c>
      <c r="CF24" s="15">
        <f t="shared" si="1"/>
        <v>0</v>
      </c>
      <c r="CG24" s="15">
        <f t="shared" si="1"/>
        <v>0</v>
      </c>
      <c r="CH24" s="15">
        <f t="shared" si="1"/>
        <v>0</v>
      </c>
      <c r="CI24" s="15">
        <f t="shared" si="1"/>
        <v>0</v>
      </c>
      <c r="CJ24" s="15">
        <f t="shared" si="1"/>
        <v>0</v>
      </c>
      <c r="CK24" s="15">
        <f t="shared" si="1"/>
        <v>0</v>
      </c>
      <c r="CL24" s="15">
        <f t="shared" si="1"/>
        <v>0</v>
      </c>
      <c r="CM24" s="15">
        <f t="shared" si="1"/>
        <v>0</v>
      </c>
      <c r="CN24" s="15">
        <f t="shared" si="1"/>
        <v>0</v>
      </c>
      <c r="CO24" s="15">
        <f t="shared" si="1"/>
        <v>0</v>
      </c>
      <c r="CP24" s="15">
        <f t="shared" si="1"/>
        <v>0</v>
      </c>
      <c r="CQ24" s="15">
        <f t="shared" si="1"/>
        <v>0</v>
      </c>
      <c r="CR24" s="15">
        <f t="shared" si="1"/>
        <v>0</v>
      </c>
      <c r="CS24" s="15">
        <f t="shared" si="1"/>
        <v>0</v>
      </c>
      <c r="CT24" s="15">
        <f t="shared" si="1"/>
        <v>0</v>
      </c>
      <c r="CU24" s="15">
        <f t="shared" si="1"/>
        <v>0</v>
      </c>
      <c r="CV24" s="15">
        <f t="shared" si="1"/>
        <v>0</v>
      </c>
      <c r="CW24" s="15">
        <f t="shared" si="1"/>
        <v>0</v>
      </c>
      <c r="CX24" s="15">
        <f t="shared" si="1"/>
        <v>0</v>
      </c>
      <c r="CY24" s="15">
        <f t="shared" si="1"/>
        <v>0</v>
      </c>
      <c r="CZ24" s="15">
        <f t="shared" si="1"/>
        <v>0</v>
      </c>
      <c r="DA24" s="15">
        <f t="shared" si="1"/>
        <v>0</v>
      </c>
      <c r="DB24" s="15">
        <f t="shared" si="1"/>
        <v>0</v>
      </c>
      <c r="DC24" s="15">
        <f t="shared" si="1"/>
        <v>0</v>
      </c>
      <c r="DD24" s="15">
        <f t="shared" si="1"/>
        <v>0</v>
      </c>
      <c r="DE24" s="15">
        <f t="shared" si="1"/>
        <v>0</v>
      </c>
      <c r="DF24" s="15">
        <f t="shared" si="1"/>
        <v>0</v>
      </c>
      <c r="DG24" s="15">
        <f t="shared" si="1"/>
        <v>0</v>
      </c>
      <c r="DH24" s="15">
        <f t="shared" si="1"/>
        <v>0</v>
      </c>
      <c r="DI24" s="15">
        <f t="shared" si="1"/>
        <v>0</v>
      </c>
      <c r="DJ24" s="15">
        <f t="shared" si="1"/>
        <v>0</v>
      </c>
      <c r="DK24" s="15">
        <f t="shared" si="1"/>
        <v>0</v>
      </c>
      <c r="DL24" s="15">
        <f t="shared" si="1"/>
        <v>0</v>
      </c>
      <c r="DM24" s="15">
        <f t="shared" si="1"/>
        <v>0</v>
      </c>
      <c r="DN24" s="15">
        <f t="shared" si="1"/>
        <v>0</v>
      </c>
      <c r="DO24" s="15">
        <f t="shared" si="1"/>
        <v>0</v>
      </c>
      <c r="DP24" s="15">
        <f t="shared" si="1"/>
        <v>0</v>
      </c>
      <c r="DQ24" s="15">
        <f t="shared" si="1"/>
        <v>0</v>
      </c>
      <c r="DR24" s="15">
        <f t="shared" si="1"/>
        <v>0</v>
      </c>
      <c r="DS24" s="15">
        <f t="shared" si="1"/>
        <v>0</v>
      </c>
      <c r="DT24" s="15">
        <f t="shared" si="1"/>
        <v>0</v>
      </c>
      <c r="DU24" s="15">
        <f t="shared" si="1"/>
        <v>0</v>
      </c>
      <c r="DV24" s="15">
        <f t="shared" si="1"/>
        <v>0</v>
      </c>
      <c r="DW24" s="15">
        <f t="shared" si="1"/>
        <v>0</v>
      </c>
      <c r="DX24" s="15">
        <f t="shared" si="1"/>
        <v>0</v>
      </c>
      <c r="DY24" s="15">
        <f t="shared" si="1"/>
        <v>0</v>
      </c>
      <c r="DZ24" s="15">
        <f t="shared" si="1"/>
        <v>0</v>
      </c>
      <c r="EA24" s="15">
        <f t="shared" ref="EA24:GL24" si="2">SUM(EA20:EA23)</f>
        <v>0</v>
      </c>
      <c r="EB24" s="15">
        <f t="shared" si="2"/>
        <v>0</v>
      </c>
      <c r="EC24" s="15">
        <f t="shared" si="2"/>
        <v>0</v>
      </c>
      <c r="ED24" s="15">
        <f t="shared" si="2"/>
        <v>0</v>
      </c>
      <c r="EE24" s="15">
        <f t="shared" si="2"/>
        <v>0</v>
      </c>
      <c r="EF24" s="15">
        <f t="shared" si="2"/>
        <v>0</v>
      </c>
      <c r="EG24" s="15">
        <f t="shared" si="2"/>
        <v>0</v>
      </c>
      <c r="EH24" s="15">
        <f t="shared" si="2"/>
        <v>0</v>
      </c>
      <c r="EI24" s="15">
        <f t="shared" si="2"/>
        <v>0</v>
      </c>
      <c r="EJ24" s="15">
        <f t="shared" si="2"/>
        <v>0</v>
      </c>
      <c r="EK24" s="15">
        <f t="shared" si="2"/>
        <v>0</v>
      </c>
      <c r="EL24" s="15">
        <f t="shared" si="2"/>
        <v>0</v>
      </c>
      <c r="EM24" s="15">
        <f t="shared" si="2"/>
        <v>0</v>
      </c>
      <c r="EN24" s="15">
        <f t="shared" si="2"/>
        <v>0</v>
      </c>
      <c r="EO24" s="15">
        <f t="shared" si="2"/>
        <v>0</v>
      </c>
      <c r="EP24" s="15">
        <f t="shared" si="2"/>
        <v>0</v>
      </c>
      <c r="EQ24" s="15">
        <f t="shared" si="2"/>
        <v>0</v>
      </c>
      <c r="ER24" s="15">
        <f t="shared" si="2"/>
        <v>0</v>
      </c>
      <c r="ES24" s="15">
        <f t="shared" si="2"/>
        <v>0</v>
      </c>
      <c r="ET24" s="15">
        <f t="shared" si="2"/>
        <v>0</v>
      </c>
      <c r="EU24" s="15">
        <f t="shared" si="2"/>
        <v>0</v>
      </c>
      <c r="EV24" s="15">
        <f t="shared" si="2"/>
        <v>0</v>
      </c>
      <c r="EW24" s="15">
        <f t="shared" si="2"/>
        <v>0</v>
      </c>
      <c r="EX24" s="15">
        <f t="shared" si="2"/>
        <v>0</v>
      </c>
      <c r="EY24" s="15">
        <f t="shared" si="2"/>
        <v>0</v>
      </c>
      <c r="EZ24" s="15">
        <f t="shared" si="2"/>
        <v>0</v>
      </c>
      <c r="FA24" s="15">
        <f t="shared" si="2"/>
        <v>0</v>
      </c>
      <c r="FB24" s="15">
        <f t="shared" si="2"/>
        <v>0</v>
      </c>
      <c r="FC24" s="15">
        <f t="shared" si="2"/>
        <v>0</v>
      </c>
      <c r="FD24" s="15">
        <f t="shared" si="2"/>
        <v>0</v>
      </c>
      <c r="FE24" s="15">
        <f t="shared" si="2"/>
        <v>0</v>
      </c>
      <c r="FF24" s="15">
        <f t="shared" si="2"/>
        <v>0</v>
      </c>
      <c r="FG24" s="15">
        <f t="shared" si="2"/>
        <v>0</v>
      </c>
      <c r="FH24" s="15">
        <f t="shared" si="2"/>
        <v>0</v>
      </c>
      <c r="FI24" s="15">
        <f t="shared" si="2"/>
        <v>0</v>
      </c>
      <c r="FJ24" s="15">
        <f t="shared" si="2"/>
        <v>0</v>
      </c>
      <c r="FK24" s="15">
        <f t="shared" si="2"/>
        <v>0</v>
      </c>
      <c r="FL24" s="15">
        <f t="shared" si="2"/>
        <v>0</v>
      </c>
      <c r="FM24" s="15">
        <f t="shared" si="2"/>
        <v>0</v>
      </c>
      <c r="FN24" s="15">
        <f t="shared" si="2"/>
        <v>0</v>
      </c>
      <c r="FO24" s="15">
        <f t="shared" si="2"/>
        <v>0</v>
      </c>
      <c r="FP24" s="15">
        <f t="shared" si="2"/>
        <v>0</v>
      </c>
      <c r="FQ24" s="15">
        <f t="shared" si="2"/>
        <v>0</v>
      </c>
      <c r="FR24" s="15">
        <f t="shared" si="2"/>
        <v>0</v>
      </c>
      <c r="FS24" s="15">
        <f t="shared" si="2"/>
        <v>0</v>
      </c>
      <c r="FT24" s="15">
        <f t="shared" si="2"/>
        <v>0</v>
      </c>
      <c r="FU24" s="15">
        <f t="shared" si="2"/>
        <v>0</v>
      </c>
      <c r="FV24" s="15">
        <f t="shared" si="2"/>
        <v>0</v>
      </c>
      <c r="FW24" s="15">
        <f t="shared" si="2"/>
        <v>0</v>
      </c>
      <c r="FX24" s="15">
        <f t="shared" si="2"/>
        <v>0</v>
      </c>
      <c r="FY24" s="15">
        <f t="shared" si="2"/>
        <v>0</v>
      </c>
      <c r="FZ24" s="15">
        <f t="shared" si="2"/>
        <v>0</v>
      </c>
      <c r="GA24" s="15">
        <f t="shared" si="2"/>
        <v>0</v>
      </c>
      <c r="GB24" s="15">
        <f t="shared" si="2"/>
        <v>0</v>
      </c>
      <c r="GC24" s="15">
        <f t="shared" si="2"/>
        <v>0</v>
      </c>
      <c r="GD24" s="15">
        <f t="shared" si="2"/>
        <v>0</v>
      </c>
      <c r="GE24" s="15">
        <f t="shared" si="2"/>
        <v>0</v>
      </c>
      <c r="GF24" s="15">
        <f t="shared" si="2"/>
        <v>0</v>
      </c>
      <c r="GG24" s="15">
        <f t="shared" si="2"/>
        <v>0</v>
      </c>
      <c r="GH24" s="15">
        <f t="shared" si="2"/>
        <v>0</v>
      </c>
      <c r="GI24" s="15">
        <f t="shared" si="2"/>
        <v>0</v>
      </c>
      <c r="GJ24" s="15">
        <f t="shared" si="2"/>
        <v>0</v>
      </c>
      <c r="GK24" s="15">
        <f t="shared" si="2"/>
        <v>0</v>
      </c>
      <c r="GL24" s="15">
        <f t="shared" si="2"/>
        <v>0</v>
      </c>
      <c r="GM24" s="15">
        <f t="shared" ref="GM24:IX24" si="3">SUM(GM20:GM23)</f>
        <v>0</v>
      </c>
      <c r="GN24" s="15">
        <f t="shared" si="3"/>
        <v>0</v>
      </c>
      <c r="GO24" s="15">
        <f t="shared" si="3"/>
        <v>0</v>
      </c>
      <c r="GP24" s="15">
        <f t="shared" si="3"/>
        <v>0</v>
      </c>
      <c r="GQ24" s="15">
        <f t="shared" si="3"/>
        <v>0</v>
      </c>
      <c r="GR24" s="15">
        <f t="shared" si="3"/>
        <v>0</v>
      </c>
      <c r="GS24" s="15">
        <f t="shared" si="3"/>
        <v>0</v>
      </c>
      <c r="GT24" s="15">
        <f t="shared" si="3"/>
        <v>0</v>
      </c>
      <c r="GU24" s="15">
        <f t="shared" si="3"/>
        <v>0</v>
      </c>
      <c r="GV24" s="15">
        <f t="shared" si="3"/>
        <v>0</v>
      </c>
      <c r="GW24" s="15">
        <f t="shared" si="3"/>
        <v>0</v>
      </c>
      <c r="GX24" s="15">
        <f t="shared" si="3"/>
        <v>0</v>
      </c>
      <c r="GY24" s="15">
        <f t="shared" si="3"/>
        <v>0</v>
      </c>
      <c r="GZ24" s="15">
        <f t="shared" si="3"/>
        <v>0</v>
      </c>
      <c r="HA24" s="15">
        <f t="shared" si="3"/>
        <v>0</v>
      </c>
      <c r="HB24" s="15">
        <f t="shared" si="3"/>
        <v>0</v>
      </c>
      <c r="HC24" s="15">
        <f t="shared" si="3"/>
        <v>0</v>
      </c>
      <c r="HD24" s="15">
        <f t="shared" si="3"/>
        <v>0</v>
      </c>
      <c r="HE24" s="15">
        <f t="shared" si="3"/>
        <v>0</v>
      </c>
      <c r="HF24" s="15">
        <f t="shared" si="3"/>
        <v>0</v>
      </c>
      <c r="HG24" s="15">
        <f t="shared" si="3"/>
        <v>0</v>
      </c>
      <c r="HH24" s="15">
        <f t="shared" si="3"/>
        <v>0</v>
      </c>
      <c r="HI24" s="15">
        <f t="shared" si="3"/>
        <v>0</v>
      </c>
      <c r="HJ24" s="15">
        <f t="shared" si="3"/>
        <v>0</v>
      </c>
      <c r="HK24" s="15">
        <f t="shared" si="3"/>
        <v>0</v>
      </c>
      <c r="HL24" s="15">
        <f t="shared" si="3"/>
        <v>0</v>
      </c>
      <c r="HM24" s="15">
        <f t="shared" si="3"/>
        <v>0</v>
      </c>
      <c r="HN24" s="15">
        <f t="shared" si="3"/>
        <v>0</v>
      </c>
      <c r="HO24" s="15">
        <f t="shared" si="3"/>
        <v>0</v>
      </c>
      <c r="HP24" s="15">
        <f t="shared" si="3"/>
        <v>0</v>
      </c>
      <c r="HQ24" s="15">
        <f t="shared" si="3"/>
        <v>0</v>
      </c>
      <c r="HR24" s="15">
        <f t="shared" si="3"/>
        <v>0</v>
      </c>
      <c r="HS24" s="15">
        <f t="shared" si="3"/>
        <v>0</v>
      </c>
      <c r="HT24" s="15">
        <f t="shared" si="3"/>
        <v>0</v>
      </c>
      <c r="HU24" s="15">
        <f t="shared" si="3"/>
        <v>0</v>
      </c>
      <c r="HV24" s="15">
        <f t="shared" si="3"/>
        <v>0</v>
      </c>
      <c r="HW24" s="15">
        <f t="shared" si="3"/>
        <v>0</v>
      </c>
      <c r="HX24" s="15">
        <f t="shared" si="3"/>
        <v>0</v>
      </c>
      <c r="HY24" s="15">
        <f t="shared" si="3"/>
        <v>0</v>
      </c>
      <c r="HZ24" s="15">
        <f t="shared" si="3"/>
        <v>0</v>
      </c>
      <c r="IA24" s="15">
        <f t="shared" si="3"/>
        <v>0</v>
      </c>
      <c r="IB24" s="15">
        <f t="shared" si="3"/>
        <v>0</v>
      </c>
      <c r="IC24" s="15">
        <f t="shared" si="3"/>
        <v>0</v>
      </c>
      <c r="ID24" s="15">
        <f t="shared" si="3"/>
        <v>0</v>
      </c>
      <c r="IE24" s="15">
        <f t="shared" si="3"/>
        <v>0</v>
      </c>
      <c r="IF24" s="15">
        <f t="shared" si="3"/>
        <v>0</v>
      </c>
      <c r="IG24" s="15">
        <f t="shared" si="3"/>
        <v>0</v>
      </c>
      <c r="IH24" s="15">
        <f t="shared" si="3"/>
        <v>0</v>
      </c>
      <c r="II24" s="15">
        <f t="shared" si="3"/>
        <v>0</v>
      </c>
      <c r="IJ24" s="15">
        <f t="shared" si="3"/>
        <v>0</v>
      </c>
      <c r="IK24" s="15">
        <f t="shared" si="3"/>
        <v>0</v>
      </c>
      <c r="IL24" s="15">
        <f t="shared" si="3"/>
        <v>0</v>
      </c>
      <c r="IM24" s="15">
        <f t="shared" si="3"/>
        <v>0</v>
      </c>
      <c r="IN24" s="15">
        <f t="shared" si="3"/>
        <v>0</v>
      </c>
      <c r="IO24" s="15">
        <f t="shared" si="3"/>
        <v>0</v>
      </c>
      <c r="IP24" s="15">
        <f t="shared" si="3"/>
        <v>0</v>
      </c>
      <c r="IQ24" s="15">
        <f t="shared" si="3"/>
        <v>0</v>
      </c>
      <c r="IR24" s="15">
        <f t="shared" si="3"/>
        <v>0</v>
      </c>
      <c r="IS24" s="15">
        <f t="shared" si="3"/>
        <v>0</v>
      </c>
      <c r="IT24" s="15">
        <f t="shared" si="3"/>
        <v>0</v>
      </c>
      <c r="IU24" s="15">
        <f t="shared" si="3"/>
        <v>0</v>
      </c>
      <c r="IV24" s="15">
        <f t="shared" si="3"/>
        <v>0</v>
      </c>
      <c r="IW24" s="15">
        <f t="shared" si="3"/>
        <v>0</v>
      </c>
      <c r="IX24" s="15">
        <f t="shared" si="3"/>
        <v>0</v>
      </c>
      <c r="IY24" s="15">
        <f t="shared" ref="IY24:KO24" si="4">SUM(IY20:IY23)</f>
        <v>0</v>
      </c>
      <c r="IZ24" s="15">
        <f t="shared" si="4"/>
        <v>0</v>
      </c>
      <c r="JA24" s="15">
        <f t="shared" si="4"/>
        <v>0</v>
      </c>
      <c r="JB24" s="15">
        <f t="shared" si="4"/>
        <v>0</v>
      </c>
      <c r="JC24" s="15">
        <f t="shared" si="4"/>
        <v>0</v>
      </c>
      <c r="JD24" s="15">
        <f t="shared" si="4"/>
        <v>0</v>
      </c>
      <c r="JE24" s="15">
        <f t="shared" si="4"/>
        <v>0</v>
      </c>
      <c r="JF24" s="15">
        <f t="shared" si="4"/>
        <v>0</v>
      </c>
      <c r="JG24" s="15">
        <f t="shared" si="4"/>
        <v>0</v>
      </c>
      <c r="JH24" s="15">
        <f t="shared" si="4"/>
        <v>0</v>
      </c>
      <c r="JI24" s="15">
        <f t="shared" si="4"/>
        <v>0</v>
      </c>
      <c r="JJ24" s="15">
        <f t="shared" si="4"/>
        <v>0</v>
      </c>
      <c r="JK24" s="15">
        <f t="shared" si="4"/>
        <v>0</v>
      </c>
      <c r="JL24" s="15">
        <f t="shared" si="4"/>
        <v>0</v>
      </c>
      <c r="JM24" s="15">
        <f t="shared" si="4"/>
        <v>0</v>
      </c>
      <c r="JN24" s="15">
        <f t="shared" si="4"/>
        <v>0</v>
      </c>
      <c r="JO24" s="15">
        <f t="shared" si="4"/>
        <v>0</v>
      </c>
      <c r="JP24" s="15">
        <f t="shared" si="4"/>
        <v>0</v>
      </c>
      <c r="JQ24" s="15">
        <f t="shared" si="4"/>
        <v>0</v>
      </c>
      <c r="JR24" s="15">
        <f t="shared" si="4"/>
        <v>0</v>
      </c>
      <c r="JS24" s="15">
        <f t="shared" si="4"/>
        <v>0</v>
      </c>
      <c r="JT24" s="15">
        <f t="shared" si="4"/>
        <v>0</v>
      </c>
      <c r="JU24" s="15">
        <f t="shared" si="4"/>
        <v>0</v>
      </c>
      <c r="JV24" s="15">
        <f t="shared" si="4"/>
        <v>0</v>
      </c>
      <c r="JW24" s="15">
        <f t="shared" si="4"/>
        <v>0</v>
      </c>
      <c r="JX24" s="15">
        <f t="shared" si="4"/>
        <v>0</v>
      </c>
      <c r="JY24" s="15">
        <f t="shared" si="4"/>
        <v>0</v>
      </c>
      <c r="JZ24" s="15">
        <f t="shared" si="4"/>
        <v>0</v>
      </c>
      <c r="KA24" s="15">
        <f t="shared" si="4"/>
        <v>0</v>
      </c>
      <c r="KB24" s="15">
        <f t="shared" si="4"/>
        <v>0</v>
      </c>
      <c r="KC24" s="15">
        <f t="shared" si="4"/>
        <v>0</v>
      </c>
      <c r="KD24" s="15">
        <f t="shared" si="4"/>
        <v>0</v>
      </c>
      <c r="KE24" s="15">
        <f t="shared" si="4"/>
        <v>0</v>
      </c>
      <c r="KF24" s="15">
        <f t="shared" si="4"/>
        <v>0</v>
      </c>
      <c r="KG24" s="15">
        <f t="shared" si="4"/>
        <v>0</v>
      </c>
      <c r="KH24" s="15">
        <f t="shared" si="4"/>
        <v>0</v>
      </c>
      <c r="KI24" s="15">
        <f t="shared" si="4"/>
        <v>0</v>
      </c>
      <c r="KJ24" s="15">
        <f t="shared" si="4"/>
        <v>0</v>
      </c>
      <c r="KK24" s="15">
        <f t="shared" si="4"/>
        <v>0</v>
      </c>
      <c r="KL24" s="15">
        <f t="shared" si="4"/>
        <v>0</v>
      </c>
      <c r="KM24" s="15">
        <f t="shared" si="4"/>
        <v>0</v>
      </c>
      <c r="KN24" s="15">
        <f t="shared" si="4"/>
        <v>0</v>
      </c>
      <c r="KO24" s="15">
        <f t="shared" si="4"/>
        <v>0</v>
      </c>
    </row>
    <row r="25" spans="1:301" ht="20.100000000000001" customHeight="1" x14ac:dyDescent="0.25">
      <c r="A25" s="31"/>
    </row>
    <row r="26" spans="1:301" ht="73.5" x14ac:dyDescent="0.25">
      <c r="A26" s="33" t="s">
        <v>268</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row>
    <row r="27" spans="1:301" ht="20.100000000000001" customHeight="1" x14ac:dyDescent="0.25">
      <c r="A27" s="31"/>
      <c r="B27" s="1" t="s">
        <v>3</v>
      </c>
      <c r="C27" s="1" t="s">
        <v>3</v>
      </c>
      <c r="D27" s="1" t="s">
        <v>3</v>
      </c>
      <c r="E27" s="1" t="s">
        <v>3</v>
      </c>
      <c r="F27" s="1" t="s">
        <v>3</v>
      </c>
      <c r="G27" s="1" t="s">
        <v>3</v>
      </c>
      <c r="H27" s="1" t="s">
        <v>3</v>
      </c>
      <c r="I27" s="1" t="s">
        <v>3</v>
      </c>
      <c r="J27" s="1" t="s">
        <v>3</v>
      </c>
      <c r="K27" s="1" t="s">
        <v>3</v>
      </c>
      <c r="L27" s="1" t="s">
        <v>3</v>
      </c>
      <c r="M27" s="1" t="s">
        <v>3</v>
      </c>
      <c r="N27" s="1" t="s">
        <v>3</v>
      </c>
      <c r="O27" s="1" t="s">
        <v>3</v>
      </c>
      <c r="P27" s="1" t="s">
        <v>3</v>
      </c>
      <c r="Q27" s="1" t="s">
        <v>3</v>
      </c>
      <c r="R27" s="1" t="s">
        <v>3</v>
      </c>
      <c r="S27" s="1" t="s">
        <v>3</v>
      </c>
      <c r="T27" s="1" t="s">
        <v>3</v>
      </c>
      <c r="U27" s="1" t="s">
        <v>3</v>
      </c>
      <c r="V27" s="1" t="s">
        <v>3</v>
      </c>
      <c r="W27" s="1" t="s">
        <v>3</v>
      </c>
      <c r="X27" s="1" t="s">
        <v>3</v>
      </c>
      <c r="Y27" s="1" t="s">
        <v>3</v>
      </c>
      <c r="Z27" s="1" t="s">
        <v>3</v>
      </c>
      <c r="AA27" s="1" t="s">
        <v>3</v>
      </c>
      <c r="AB27" s="1" t="s">
        <v>3</v>
      </c>
      <c r="AC27" s="1" t="s">
        <v>3</v>
      </c>
      <c r="AD27" s="1" t="s">
        <v>3</v>
      </c>
      <c r="AE27" s="1" t="s">
        <v>3</v>
      </c>
      <c r="AF27" s="1" t="s">
        <v>3</v>
      </c>
      <c r="AG27" s="1" t="s">
        <v>3</v>
      </c>
      <c r="AH27" s="1" t="s">
        <v>3</v>
      </c>
      <c r="AI27" s="1" t="s">
        <v>3</v>
      </c>
      <c r="AJ27" s="1" t="s">
        <v>3</v>
      </c>
      <c r="AK27" s="1" t="s">
        <v>3</v>
      </c>
      <c r="AL27" s="1" t="s">
        <v>3</v>
      </c>
      <c r="AM27" s="1" t="s">
        <v>3</v>
      </c>
      <c r="AN27" s="1" t="s">
        <v>3</v>
      </c>
      <c r="AO27" s="1" t="s">
        <v>3</v>
      </c>
      <c r="AP27" s="1" t="s">
        <v>3</v>
      </c>
      <c r="AQ27" s="1" t="s">
        <v>3</v>
      </c>
      <c r="AR27" s="1" t="s">
        <v>3</v>
      </c>
      <c r="AS27" s="1" t="s">
        <v>3</v>
      </c>
      <c r="AT27" s="1" t="s">
        <v>3</v>
      </c>
      <c r="AU27" s="1" t="s">
        <v>3</v>
      </c>
      <c r="AV27" s="1" t="s">
        <v>3</v>
      </c>
      <c r="AW27" s="1" t="s">
        <v>3</v>
      </c>
      <c r="AX27" s="1" t="s">
        <v>3</v>
      </c>
      <c r="AY27" s="1" t="s">
        <v>3</v>
      </c>
      <c r="AZ27" s="1" t="s">
        <v>3</v>
      </c>
      <c r="BA27" s="1" t="s">
        <v>3</v>
      </c>
      <c r="BB27" s="1" t="s">
        <v>3</v>
      </c>
      <c r="BC27" s="1" t="s">
        <v>3</v>
      </c>
      <c r="BD27" s="1" t="s">
        <v>3</v>
      </c>
      <c r="BE27" s="1" t="s">
        <v>3</v>
      </c>
      <c r="BF27" s="1" t="s">
        <v>3</v>
      </c>
      <c r="BG27" s="1" t="s">
        <v>3</v>
      </c>
      <c r="BH27" s="1" t="s">
        <v>3</v>
      </c>
      <c r="BI27" s="1" t="s">
        <v>3</v>
      </c>
      <c r="BJ27" s="1" t="s">
        <v>3</v>
      </c>
      <c r="BK27" s="1" t="s">
        <v>3</v>
      </c>
      <c r="BL27" s="1" t="s">
        <v>3</v>
      </c>
      <c r="BM27" s="1" t="s">
        <v>3</v>
      </c>
      <c r="BN27" s="1" t="s">
        <v>3</v>
      </c>
      <c r="BO27" s="1" t="s">
        <v>3</v>
      </c>
      <c r="BP27" s="1" t="s">
        <v>3</v>
      </c>
      <c r="BQ27" s="1" t="s">
        <v>3</v>
      </c>
      <c r="BR27" s="1" t="s">
        <v>3</v>
      </c>
      <c r="BS27" s="1" t="s">
        <v>3</v>
      </c>
      <c r="BT27" s="1" t="s">
        <v>3</v>
      </c>
      <c r="BU27" s="1" t="s">
        <v>3</v>
      </c>
      <c r="BV27" s="1" t="s">
        <v>3</v>
      </c>
      <c r="BW27" s="1" t="s">
        <v>3</v>
      </c>
      <c r="BX27" s="1" t="s">
        <v>3</v>
      </c>
      <c r="BY27" s="1" t="s">
        <v>3</v>
      </c>
      <c r="BZ27" s="1" t="s">
        <v>3</v>
      </c>
      <c r="CA27" s="1" t="s">
        <v>3</v>
      </c>
      <c r="CB27" s="1" t="s">
        <v>3</v>
      </c>
      <c r="CC27" s="1" t="s">
        <v>3</v>
      </c>
      <c r="CD27" s="1" t="s">
        <v>3</v>
      </c>
      <c r="CE27" s="1" t="s">
        <v>3</v>
      </c>
      <c r="CF27" s="1" t="s">
        <v>3</v>
      </c>
      <c r="CG27" s="1" t="s">
        <v>3</v>
      </c>
      <c r="CH27" s="1" t="s">
        <v>3</v>
      </c>
      <c r="CI27" s="1" t="s">
        <v>3</v>
      </c>
      <c r="CJ27" s="1" t="s">
        <v>3</v>
      </c>
      <c r="CK27" s="1" t="s">
        <v>3</v>
      </c>
      <c r="CL27" s="1" t="s">
        <v>3</v>
      </c>
      <c r="CM27" s="1" t="s">
        <v>3</v>
      </c>
      <c r="CN27" s="1" t="s">
        <v>3</v>
      </c>
      <c r="CO27" s="1" t="s">
        <v>3</v>
      </c>
      <c r="CP27" s="1" t="s">
        <v>3</v>
      </c>
      <c r="CQ27" s="1" t="s">
        <v>3</v>
      </c>
      <c r="CR27" s="1" t="s">
        <v>3</v>
      </c>
      <c r="CS27" s="1" t="s">
        <v>3</v>
      </c>
      <c r="CT27" s="1" t="s">
        <v>3</v>
      </c>
      <c r="CU27" s="1" t="s">
        <v>3</v>
      </c>
      <c r="CV27" s="1" t="s">
        <v>3</v>
      </c>
      <c r="CW27" s="1" t="s">
        <v>3</v>
      </c>
      <c r="CX27" s="1" t="s">
        <v>3</v>
      </c>
      <c r="CY27" s="1" t="s">
        <v>3</v>
      </c>
      <c r="CZ27" s="1" t="s">
        <v>3</v>
      </c>
      <c r="DA27" s="1" t="s">
        <v>3</v>
      </c>
      <c r="DB27" s="1" t="s">
        <v>3</v>
      </c>
      <c r="DC27" s="1" t="s">
        <v>3</v>
      </c>
      <c r="DD27" s="1" t="s">
        <v>3</v>
      </c>
      <c r="DE27" s="1" t="s">
        <v>3</v>
      </c>
      <c r="DF27" s="1" t="s">
        <v>3</v>
      </c>
      <c r="DG27" s="1" t="s">
        <v>3</v>
      </c>
      <c r="DH27" s="1" t="s">
        <v>3</v>
      </c>
      <c r="DI27" s="1" t="s">
        <v>3</v>
      </c>
      <c r="DJ27" s="1" t="s">
        <v>3</v>
      </c>
      <c r="DK27" s="1" t="s">
        <v>3</v>
      </c>
      <c r="DL27" s="1" t="s">
        <v>3</v>
      </c>
      <c r="DM27" s="1" t="s">
        <v>3</v>
      </c>
      <c r="DN27" s="1" t="s">
        <v>3</v>
      </c>
      <c r="DO27" s="1" t="s">
        <v>3</v>
      </c>
      <c r="DP27" s="1" t="s">
        <v>3</v>
      </c>
      <c r="DQ27" s="1" t="s">
        <v>3</v>
      </c>
      <c r="DR27" s="1" t="s">
        <v>3</v>
      </c>
      <c r="DS27" s="1" t="s">
        <v>3</v>
      </c>
      <c r="DT27" s="1" t="s">
        <v>3</v>
      </c>
      <c r="DU27" s="1" t="s">
        <v>3</v>
      </c>
      <c r="DV27" s="1" t="s">
        <v>3</v>
      </c>
      <c r="DW27" s="1" t="s">
        <v>3</v>
      </c>
      <c r="DX27" s="1" t="s">
        <v>3</v>
      </c>
      <c r="DY27" s="1" t="s">
        <v>3</v>
      </c>
      <c r="DZ27" s="1" t="s">
        <v>3</v>
      </c>
      <c r="EA27" s="1" t="s">
        <v>3</v>
      </c>
      <c r="EB27" s="1" t="s">
        <v>3</v>
      </c>
      <c r="EC27" s="1" t="s">
        <v>3</v>
      </c>
      <c r="ED27" s="1" t="s">
        <v>3</v>
      </c>
      <c r="EE27" s="1" t="s">
        <v>3</v>
      </c>
      <c r="EF27" s="1" t="s">
        <v>3</v>
      </c>
      <c r="EG27" s="1" t="s">
        <v>3</v>
      </c>
      <c r="EH27" s="1" t="s">
        <v>3</v>
      </c>
      <c r="EI27" s="1" t="s">
        <v>3</v>
      </c>
      <c r="EJ27" s="1" t="s">
        <v>3</v>
      </c>
      <c r="EK27" s="1" t="s">
        <v>3</v>
      </c>
      <c r="EL27" s="1" t="s">
        <v>3</v>
      </c>
      <c r="EM27" s="1" t="s">
        <v>3</v>
      </c>
      <c r="EN27" s="1" t="s">
        <v>3</v>
      </c>
      <c r="EO27" s="1" t="s">
        <v>3</v>
      </c>
      <c r="EP27" s="1" t="s">
        <v>3</v>
      </c>
      <c r="EQ27" s="1" t="s">
        <v>3</v>
      </c>
      <c r="ER27" s="1" t="s">
        <v>3</v>
      </c>
      <c r="ES27" s="1" t="s">
        <v>3</v>
      </c>
      <c r="ET27" s="1" t="s">
        <v>3</v>
      </c>
      <c r="EU27" s="1" t="s">
        <v>3</v>
      </c>
      <c r="EV27" s="1" t="s">
        <v>3</v>
      </c>
      <c r="EW27" s="1" t="s">
        <v>3</v>
      </c>
      <c r="EX27" s="1" t="s">
        <v>3</v>
      </c>
      <c r="EY27" s="1" t="s">
        <v>3</v>
      </c>
      <c r="EZ27" s="1" t="s">
        <v>3</v>
      </c>
      <c r="FA27" s="1" t="s">
        <v>3</v>
      </c>
      <c r="FB27" s="1" t="s">
        <v>3</v>
      </c>
      <c r="FC27" s="1" t="s">
        <v>3</v>
      </c>
      <c r="FD27" s="1" t="s">
        <v>3</v>
      </c>
      <c r="FE27" s="1" t="s">
        <v>3</v>
      </c>
      <c r="FF27" s="1" t="s">
        <v>3</v>
      </c>
      <c r="FG27" s="1" t="s">
        <v>3</v>
      </c>
      <c r="FH27" s="1" t="s">
        <v>3</v>
      </c>
      <c r="FI27" s="1" t="s">
        <v>3</v>
      </c>
      <c r="FJ27" s="1" t="s">
        <v>3</v>
      </c>
      <c r="FK27" s="1" t="s">
        <v>3</v>
      </c>
      <c r="FL27" s="1" t="s">
        <v>3</v>
      </c>
      <c r="FM27" s="1" t="s">
        <v>3</v>
      </c>
      <c r="FN27" s="1" t="s">
        <v>3</v>
      </c>
      <c r="FO27" s="1" t="s">
        <v>3</v>
      </c>
      <c r="FP27" s="1" t="s">
        <v>3</v>
      </c>
      <c r="FQ27" s="1" t="s">
        <v>3</v>
      </c>
      <c r="FR27" s="1" t="s">
        <v>3</v>
      </c>
      <c r="FS27" s="1" t="s">
        <v>3</v>
      </c>
      <c r="FT27" s="1" t="s">
        <v>3</v>
      </c>
      <c r="FU27" s="1" t="s">
        <v>3</v>
      </c>
      <c r="FV27" s="1" t="s">
        <v>3</v>
      </c>
      <c r="FW27" s="1" t="s">
        <v>3</v>
      </c>
      <c r="FX27" s="1" t="s">
        <v>3</v>
      </c>
      <c r="FY27" s="1" t="s">
        <v>3</v>
      </c>
      <c r="FZ27" s="1" t="s">
        <v>3</v>
      </c>
      <c r="GA27" s="1" t="s">
        <v>3</v>
      </c>
      <c r="GB27" s="1" t="s">
        <v>3</v>
      </c>
      <c r="GC27" s="1" t="s">
        <v>3</v>
      </c>
      <c r="GD27" s="1" t="s">
        <v>3</v>
      </c>
      <c r="GE27" s="1" t="s">
        <v>3</v>
      </c>
      <c r="GF27" s="1" t="s">
        <v>3</v>
      </c>
      <c r="GG27" s="1" t="s">
        <v>3</v>
      </c>
      <c r="GH27" s="1" t="s">
        <v>3</v>
      </c>
      <c r="GI27" s="1" t="s">
        <v>3</v>
      </c>
      <c r="GJ27" s="1" t="s">
        <v>3</v>
      </c>
      <c r="GK27" s="1" t="s">
        <v>3</v>
      </c>
      <c r="GL27" s="1" t="s">
        <v>3</v>
      </c>
      <c r="GM27" s="1" t="s">
        <v>3</v>
      </c>
      <c r="GN27" s="1" t="s">
        <v>3</v>
      </c>
      <c r="GO27" s="1" t="s">
        <v>3</v>
      </c>
      <c r="GP27" s="1" t="s">
        <v>3</v>
      </c>
      <c r="GQ27" s="1" t="s">
        <v>3</v>
      </c>
      <c r="GR27" s="1" t="s">
        <v>3</v>
      </c>
      <c r="GS27" s="1" t="s">
        <v>3</v>
      </c>
      <c r="GT27" s="1" t="s">
        <v>3</v>
      </c>
      <c r="GU27" s="1" t="s">
        <v>3</v>
      </c>
      <c r="GV27" s="1" t="s">
        <v>3</v>
      </c>
      <c r="GW27" s="1" t="s">
        <v>3</v>
      </c>
      <c r="GX27" s="1" t="s">
        <v>3</v>
      </c>
      <c r="GY27" s="1" t="s">
        <v>3</v>
      </c>
      <c r="GZ27" s="1" t="s">
        <v>3</v>
      </c>
      <c r="HA27" s="1" t="s">
        <v>3</v>
      </c>
      <c r="HB27" s="1" t="s">
        <v>3</v>
      </c>
      <c r="HC27" s="1" t="s">
        <v>3</v>
      </c>
      <c r="HD27" s="1" t="s">
        <v>3</v>
      </c>
      <c r="HE27" s="1" t="s">
        <v>3</v>
      </c>
      <c r="HF27" s="1" t="s">
        <v>3</v>
      </c>
      <c r="HG27" s="1" t="s">
        <v>3</v>
      </c>
      <c r="HH27" s="1" t="s">
        <v>3</v>
      </c>
      <c r="HI27" s="1" t="s">
        <v>3</v>
      </c>
      <c r="HJ27" s="1" t="s">
        <v>3</v>
      </c>
      <c r="HK27" s="1" t="s">
        <v>3</v>
      </c>
      <c r="HL27" s="1" t="s">
        <v>3</v>
      </c>
      <c r="HM27" s="1" t="s">
        <v>3</v>
      </c>
      <c r="HN27" s="1" t="s">
        <v>3</v>
      </c>
      <c r="HO27" s="1" t="s">
        <v>3</v>
      </c>
      <c r="HP27" s="1" t="s">
        <v>3</v>
      </c>
      <c r="HQ27" s="1" t="s">
        <v>3</v>
      </c>
      <c r="HR27" s="1" t="s">
        <v>3</v>
      </c>
      <c r="HS27" s="1" t="s">
        <v>3</v>
      </c>
      <c r="HT27" s="1" t="s">
        <v>3</v>
      </c>
      <c r="HU27" s="1" t="s">
        <v>3</v>
      </c>
      <c r="HV27" s="1" t="s">
        <v>3</v>
      </c>
      <c r="HW27" s="1" t="s">
        <v>3</v>
      </c>
      <c r="HX27" s="1" t="s">
        <v>3</v>
      </c>
      <c r="HY27" s="1" t="s">
        <v>3</v>
      </c>
      <c r="HZ27" s="1" t="s">
        <v>3</v>
      </c>
      <c r="IA27" s="1" t="s">
        <v>3</v>
      </c>
      <c r="IB27" s="1" t="s">
        <v>3</v>
      </c>
      <c r="IC27" s="1" t="s">
        <v>3</v>
      </c>
      <c r="ID27" s="1" t="s">
        <v>3</v>
      </c>
      <c r="IE27" s="1" t="s">
        <v>3</v>
      </c>
      <c r="IF27" s="1" t="s">
        <v>3</v>
      </c>
      <c r="IG27" s="1" t="s">
        <v>3</v>
      </c>
      <c r="IH27" s="1" t="s">
        <v>3</v>
      </c>
      <c r="II27" s="1" t="s">
        <v>3</v>
      </c>
      <c r="IJ27" s="1" t="s">
        <v>3</v>
      </c>
      <c r="IK27" s="1" t="s">
        <v>3</v>
      </c>
      <c r="IL27" s="1" t="s">
        <v>3</v>
      </c>
      <c r="IM27" s="1" t="s">
        <v>3</v>
      </c>
      <c r="IN27" s="1" t="s">
        <v>3</v>
      </c>
      <c r="IO27" s="1" t="s">
        <v>3</v>
      </c>
      <c r="IP27" s="1" t="s">
        <v>3</v>
      </c>
      <c r="IQ27" s="1" t="s">
        <v>3</v>
      </c>
      <c r="IR27" s="1" t="s">
        <v>3</v>
      </c>
      <c r="IS27" s="1" t="s">
        <v>3</v>
      </c>
      <c r="IT27" s="1" t="s">
        <v>3</v>
      </c>
      <c r="IU27" s="1" t="s">
        <v>3</v>
      </c>
      <c r="IV27" s="1" t="s">
        <v>3</v>
      </c>
      <c r="IW27" s="1" t="s">
        <v>3</v>
      </c>
      <c r="IX27" s="1" t="s">
        <v>3</v>
      </c>
      <c r="IY27" s="1" t="s">
        <v>3</v>
      </c>
      <c r="IZ27" s="1" t="s">
        <v>3</v>
      </c>
      <c r="JA27" s="1" t="s">
        <v>3</v>
      </c>
      <c r="JB27" s="1" t="s">
        <v>3</v>
      </c>
      <c r="JC27" s="1" t="s">
        <v>3</v>
      </c>
      <c r="JD27" s="1" t="s">
        <v>3</v>
      </c>
      <c r="JE27" s="1" t="s">
        <v>3</v>
      </c>
      <c r="JF27" s="1" t="s">
        <v>3</v>
      </c>
      <c r="JG27" s="1" t="s">
        <v>3</v>
      </c>
      <c r="JH27" s="1" t="s">
        <v>3</v>
      </c>
      <c r="JI27" s="1" t="s">
        <v>3</v>
      </c>
      <c r="JJ27" s="1" t="s">
        <v>3</v>
      </c>
      <c r="JK27" s="1" t="s">
        <v>3</v>
      </c>
      <c r="JL27" s="1" t="s">
        <v>3</v>
      </c>
      <c r="JM27" s="1" t="s">
        <v>3</v>
      </c>
      <c r="JN27" s="1" t="s">
        <v>3</v>
      </c>
      <c r="JO27" s="1" t="s">
        <v>3</v>
      </c>
      <c r="JP27" s="1" t="s">
        <v>3</v>
      </c>
      <c r="JQ27" s="1" t="s">
        <v>3</v>
      </c>
      <c r="JR27" s="1" t="s">
        <v>3</v>
      </c>
      <c r="JS27" s="1" t="s">
        <v>3</v>
      </c>
      <c r="JT27" s="1" t="s">
        <v>3</v>
      </c>
      <c r="JU27" s="1" t="s">
        <v>3</v>
      </c>
      <c r="JV27" s="1" t="s">
        <v>3</v>
      </c>
      <c r="JW27" s="1" t="s">
        <v>3</v>
      </c>
      <c r="JX27" s="1" t="s">
        <v>3</v>
      </c>
      <c r="JY27" s="1" t="s">
        <v>3</v>
      </c>
      <c r="JZ27" s="1" t="s">
        <v>3</v>
      </c>
      <c r="KA27" s="1" t="s">
        <v>3</v>
      </c>
      <c r="KB27" s="1" t="s">
        <v>3</v>
      </c>
      <c r="KC27" s="1" t="s">
        <v>3</v>
      </c>
      <c r="KD27" s="1" t="s">
        <v>3</v>
      </c>
      <c r="KE27" s="1" t="s">
        <v>3</v>
      </c>
      <c r="KF27" s="1" t="s">
        <v>3</v>
      </c>
      <c r="KG27" s="1" t="s">
        <v>3</v>
      </c>
      <c r="KH27" s="1" t="s">
        <v>3</v>
      </c>
      <c r="KI27" s="1" t="s">
        <v>3</v>
      </c>
      <c r="KJ27" s="1" t="s">
        <v>3</v>
      </c>
      <c r="KK27" s="1" t="s">
        <v>3</v>
      </c>
      <c r="KL27" s="1" t="s">
        <v>3</v>
      </c>
      <c r="KM27" s="1" t="s">
        <v>3</v>
      </c>
      <c r="KN27" s="1" t="s">
        <v>3</v>
      </c>
      <c r="KO27" s="1" t="s">
        <v>3</v>
      </c>
    </row>
    <row r="30" spans="1:301" x14ac:dyDescent="0.2">
      <c r="A30" s="3"/>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c r="IT30" s="18"/>
      <c r="IU30" s="18"/>
      <c r="IV30" s="18"/>
      <c r="IW30" s="18"/>
      <c r="IX30" s="18"/>
      <c r="IY30" s="18"/>
      <c r="IZ30" s="18"/>
      <c r="JA30" s="18"/>
      <c r="JB30" s="18"/>
      <c r="JC30" s="18"/>
      <c r="JD30" s="18"/>
      <c r="JE30" s="18"/>
      <c r="JF30" s="18"/>
      <c r="JG30" s="18"/>
      <c r="JH30" s="18"/>
      <c r="JI30" s="18"/>
      <c r="JJ30" s="18"/>
      <c r="JK30" s="18"/>
      <c r="JL30" s="18"/>
      <c r="JM30" s="18"/>
      <c r="JN30" s="18"/>
      <c r="JO30" s="18"/>
      <c r="JP30" s="18"/>
      <c r="JQ30" s="18"/>
      <c r="JR30" s="18"/>
      <c r="JS30" s="18"/>
      <c r="JT30" s="18"/>
      <c r="JU30" s="18"/>
      <c r="JV30" s="18"/>
      <c r="JW30" s="18"/>
      <c r="JX30" s="18"/>
      <c r="JY30" s="18"/>
      <c r="JZ30" s="18"/>
      <c r="KA30" s="18"/>
      <c r="KB30" s="18"/>
      <c r="KC30" s="18"/>
      <c r="KD30" s="18"/>
      <c r="KE30" s="18"/>
      <c r="KF30" s="18"/>
      <c r="KG30" s="18"/>
      <c r="KH30" s="18"/>
      <c r="KI30" s="18"/>
      <c r="KJ30" s="18"/>
      <c r="KK30" s="18"/>
      <c r="KL30" s="18"/>
      <c r="KM30" s="18"/>
      <c r="KN30" s="18"/>
      <c r="KO30" s="18"/>
    </row>
    <row r="31" spans="1:301" x14ac:dyDescent="0.2">
      <c r="A31" s="9"/>
    </row>
    <row r="36" spans="1:1" x14ac:dyDescent="0.2">
      <c r="A36" s="10"/>
    </row>
    <row r="37" spans="1:1" x14ac:dyDescent="0.2">
      <c r="A37" s="10"/>
    </row>
    <row r="38" spans="1:1" x14ac:dyDescent="0.2">
      <c r="A38" s="10"/>
    </row>
    <row r="39" spans="1:1" x14ac:dyDescent="0.2">
      <c r="A39" s="9"/>
    </row>
    <row r="40" spans="1:1" x14ac:dyDescent="0.2">
      <c r="A40" s="9"/>
    </row>
    <row r="47" spans="1:1" x14ac:dyDescent="0.2">
      <c r="A47" s="3"/>
    </row>
    <row r="48" spans="1:1" x14ac:dyDescent="0.2">
      <c r="A48" s="9"/>
    </row>
    <row r="55" spans="1:1" x14ac:dyDescent="0.2">
      <c r="A55" s="3"/>
    </row>
    <row r="56" spans="1:1" x14ac:dyDescent="0.2">
      <c r="A56" s="9"/>
    </row>
    <row r="61" spans="1:1" x14ac:dyDescent="0.2">
      <c r="A61" s="10"/>
    </row>
    <row r="64" spans="1:1" x14ac:dyDescent="0.2">
      <c r="A64" s="3"/>
    </row>
    <row r="70" spans="1:1" x14ac:dyDescent="0.2">
      <c r="A70" s="3"/>
    </row>
    <row r="76" spans="1:1" x14ac:dyDescent="0.2">
      <c r="A76" s="3"/>
    </row>
    <row r="83" spans="1:1" x14ac:dyDescent="0.2">
      <c r="A83" s="10"/>
    </row>
  </sheetData>
  <sheetProtection algorithmName="SHA-512" hashValue="W6XwmYxbzwAPmR7LSxKDXGgs5qoMEdGssDE8d3ju5XBDfggEVw/9KeAfO6TOUPD13unIkIRJNzkzsscA4tSJsw==" saltValue="vgxxw8O8tKJOj9m5P+hNPg==" spinCount="100000" sheet="1" objects="1" scenarios="1"/>
  <phoneticPr fontId="0" type="noConversion"/>
  <dataValidations xWindow="668" yWindow="242" count="9">
    <dataValidation type="whole" allowBlank="1" showInputMessage="1" showErrorMessage="1" error="Bitte Anzahl Tage eingeben!" prompt="Hin- und Rückreisetage zählen als volle Tage. Im Falle geteilter (gestreckter, unterbrochener) Maßnahmen sind die Tage der Maßnahme zu zählen, nicht die des überspannten Kalenderzeitraums." sqref="B16:KO16" xr:uid="{00000000-0002-0000-0100-000000000000}">
      <formula1>0</formula1>
      <formula2>365</formula2>
    </dataValidation>
    <dataValidation type="whole" allowBlank="1" showInputMessage="1" showErrorMessage="1" error="Bitte Anzahl Tage eingeben!" prompt="Maßnahmen, die nur aus Veranstaltungen mit jeweils weniger als 5 Stunden bestehen, sind nur dann anzugeben, wenn sie mindestens 3 Einzelveranstaltungen umfassen." sqref="B17:KO17" xr:uid="{00000000-0002-0000-0100-000002000000}">
      <formula1>0</formula1>
      <formula2>365</formula2>
    </dataValidation>
    <dataValidation type="textLength" allowBlank="1" showInputMessage="1" error="Bitte den Namen der Veranstaltung eingeben!" prompt="Wahrscheinlich hat jede Maßnahme einen Namen oder Titel, und der soll hier eingetragen werden. Bitte verwende für jede Veranstaltung eine eigene Spalte." sqref="B2:KO2" xr:uid="{00000000-0002-0000-0100-000003000000}">
      <formula1>2</formula1>
      <formula2>60</formula2>
    </dataValidation>
    <dataValidation showInputMessage="1" error="Bitte Anzahl Tage eingeben!" sqref="A10:XFD10 A8:XFD8 A3:XFD3 A12:XFD12 A14:XFD15 A25:XFD25 A18:XFD19" xr:uid="{00000000-0002-0000-0100-000004000000}"/>
    <dataValidation type="whole" showInputMessage="1" showErrorMessage="1" error="Bitte Gesamtzahl der Teilnehmenden eintragen, eventuell schätzen!" prompt="Dieser Wert wird berechnet." sqref="B24:KO24" xr:uid="{00000000-0002-0000-0100-000005000000}">
      <formula1>1</formula1>
      <formula2>10000</formula2>
    </dataValidation>
    <dataValidation type="whole" allowBlank="1" showInputMessage="1" showErrorMessage="1" error="Bitte nur Zahlen zwischen 0 und 10000 eingeben." prompt="Bitte gib hier noch an, wie viele der Teilnehmenden einen Geringverdienendenzuschuss nach der Selbstbindung der Mitgliedsverbände des Frankfurter Jugendrings für Geringverdienende von 2017 erhalten haben." sqref="B26:KO26" xr:uid="{00000000-0002-0000-0100-000007000000}">
      <formula1>0</formula1>
      <formula2>10000</formula2>
    </dataValidation>
    <dataValidation type="textLength" showInputMessage="1" error="Bitte den Namen der Veranstaltung eingeben!" prompt="Wenn Du oben &quot;16 Sonstige und zwar:&quot; eingegeben hast, kannst Du es hier spezifizieren." sqref="B7:KO7" xr:uid="{00000000-0002-0000-0100-000008000000}">
      <formula1>0</formula1>
      <formula2>60</formula2>
    </dataValidation>
    <dataValidation type="whole" allowBlank="1" showInputMessage="1" showErrorMessage="1" errorTitle="Fehler" error="Es dürfen nur ganze Zahlen eingetragen werden." prompt="Trage hier bitte jeweils die Anzahl derjenigen Teilnehmer*innen ein, die sich als weiblich, männlich oder divers selbstbezeichnen. Wenn Du es nicht weißt oder keine Angabe gemacht wurde, kannst Du die Anzahl bei &quot;keine Angabe&quot; eintragen und ggf. schätzen." sqref="B20:KO23" xr:uid="{84D757AC-6431-4B35-A72F-DA6D9E7ADEC7}">
      <formula1>0</formula1>
      <formula2>100000</formula2>
    </dataValidation>
    <dataValidation type="whole" allowBlank="1" showInputMessage="1" showErrorMessage="1" errorTitle="Bitte nur ganze Zahlen eingeben" error="Bitte nur ganze Zahlen eingeben, da das Feld für eine Berechnung genutzt wird." prompt="Anzahl der Betreuer*innen: Falls es sich bei der Veranstaltung um eine Freizeit/Zeltlager, Ferienspiele, Ferientagesveranstaltungen oder internationale Begegnungen handelt, bitte hier noch die Gesamtzahl aller Betreuer*innen/Teamer*innen angeben." sqref="C13:KO13 B13" xr:uid="{E695A34F-9C51-4094-A50E-B61FE5E23A40}">
      <formula1>0</formula1>
      <formula2>1000</formula2>
    </dataValidation>
  </dataValidations>
  <pageMargins left="0.78740157499999996" right="0.78740157499999996" top="0.984251969" bottom="0.984251969" header="0.4921259845" footer="0.4921259845"/>
  <pageSetup paperSize="9" orientation="portrait" r:id="rId1"/>
  <headerFooter alignWithMargins="0"/>
  <extLst>
    <ext xmlns:x14="http://schemas.microsoft.com/office/spreadsheetml/2009/9/main" uri="{CCE6A557-97BC-4b89-ADB6-D9C93CAAB3DF}">
      <x14:dataValidations xmlns:xm="http://schemas.microsoft.com/office/excel/2006/main" xWindow="668" yWindow="242" count="3">
        <x14:dataValidation type="list" allowBlank="1" showInputMessage="1" showErrorMessage="1" error="Bitte einen Wert aus der Liste auswählen oder leer lassen!" prompt="Dann können bis zu drei Themen angegeben werden, die bei dieser Maßnahme behandelt wurden. Dies betrifft vor allem Seminare oder Fortbildungen. Falls es keine spezifischen Themen gab (z.B. bei Freizeiten), dann lass diese Felder einfach frei." xr:uid="{00000000-0002-0000-0100-00000A000000}">
          <x14:formula1>
            <xm:f>Dropdownlisten!$K$2:$K$18</xm:f>
          </x14:formula1>
          <xm:sqref>B4:KO6</xm:sqref>
        </x14:dataValidation>
        <x14:dataValidation type="list" showInputMessage="1" showErrorMessage="1" error="Bitte hier auswählen, ob es sich um eine Zusätzliche Ferienmaßnahme handelt!" prompt="Bitte teile uns mit, ob es sich um eine Zusätzliche Ferienmaßnahme handelt, die aus dem Topf &quot;Zusätzliche Ferienmaßnahmen&quot; finanziert wird, oder nicht. Dies ist wichtig für die Auswertung der zusätzlichen Ferienmaßnahmen." xr:uid="{00000000-0002-0000-0100-00000C000000}">
          <x14:formula1>
            <xm:f>Dropdownlisten!$A$2:$A$3</xm:f>
          </x14:formula1>
          <xm:sqref>B11:KO11</xm:sqref>
        </x14:dataValidation>
        <x14:dataValidation type="list" allowBlank="1" showInputMessage="1" showErrorMessage="1" error="Bitte hier auswählen, um welche Veranstaltungsart es sch handelt!" prompt="Bitte die Veranstaltungsart auswählen!  Erläuterungen zu den Veranstaltungsarten findest Du in der FJR-Richtlinie. Bitte beachte, dass Fortbildungen (z.B. Juleica) dann auch im Reiter &quot;Stadt und FJR&quot; in Frage 19 berücksichtigt werden." xr:uid="{98466BDB-EE36-4DDD-9991-F641D29237C1}">
          <x14:formula1>
            <xm:f>Dropdownlisten!$I$2:$I$8</xm:f>
          </x14:formula1>
          <xm:sqref>B9:KO9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32"/>
  <sheetViews>
    <sheetView view="pageBreakPreview" zoomScaleNormal="85" zoomScaleSheetLayoutView="100" workbookViewId="0">
      <selection activeCell="M165" sqref="M165:N165"/>
    </sheetView>
  </sheetViews>
  <sheetFormatPr baseColWidth="10" defaultColWidth="11.42578125" defaultRowHeight="13.5" x14ac:dyDescent="0.25"/>
  <cols>
    <col min="1" max="1" width="4.140625" style="36" customWidth="1"/>
    <col min="2" max="2" width="20.140625" style="36" customWidth="1"/>
    <col min="3" max="15" width="4.7109375" style="36" customWidth="1"/>
    <col min="16" max="16" width="4" style="36" customWidth="1"/>
    <col min="17" max="16384" width="11.42578125" style="36"/>
  </cols>
  <sheetData>
    <row r="1" spans="1:16" ht="30" customHeight="1" x14ac:dyDescent="0.25">
      <c r="A1" s="121" t="s">
        <v>59</v>
      </c>
      <c r="B1" s="121"/>
      <c r="C1" s="121"/>
      <c r="D1" s="121"/>
      <c r="E1" s="121"/>
      <c r="F1" s="121"/>
      <c r="G1" s="121"/>
      <c r="H1" s="121"/>
      <c r="I1" s="121"/>
      <c r="J1" s="121"/>
      <c r="K1" s="121"/>
      <c r="L1" s="121"/>
      <c r="M1" s="121"/>
      <c r="N1" s="121"/>
      <c r="O1" s="121"/>
      <c r="P1" s="121"/>
    </row>
    <row r="2" spans="1:16" ht="30" customHeight="1" x14ac:dyDescent="0.25">
      <c r="A2" s="122" t="s">
        <v>60</v>
      </c>
      <c r="B2" s="122"/>
      <c r="C2" s="122"/>
      <c r="D2" s="122"/>
      <c r="E2" s="122"/>
      <c r="F2" s="122"/>
      <c r="G2" s="122"/>
      <c r="H2" s="122"/>
      <c r="I2" s="122"/>
      <c r="J2" s="122"/>
      <c r="K2" s="122"/>
      <c r="L2" s="122"/>
      <c r="M2" s="122"/>
      <c r="N2" s="122"/>
      <c r="O2" s="122"/>
      <c r="P2" s="122"/>
    </row>
    <row r="3" spans="1:16" ht="30" customHeight="1" x14ac:dyDescent="0.25">
      <c r="A3" s="122" t="s">
        <v>61</v>
      </c>
      <c r="B3" s="122"/>
      <c r="C3" s="122"/>
      <c r="D3" s="122"/>
      <c r="E3" s="122"/>
      <c r="F3" s="122"/>
      <c r="G3" s="122"/>
      <c r="H3" s="122"/>
      <c r="I3" s="122"/>
      <c r="J3" s="122"/>
      <c r="K3" s="122"/>
      <c r="L3" s="122"/>
      <c r="M3" s="122"/>
      <c r="N3" s="122"/>
      <c r="O3" s="122"/>
      <c r="P3" s="122"/>
    </row>
    <row r="4" spans="1:16" ht="30" customHeight="1" x14ac:dyDescent="0.25">
      <c r="A4" s="122" t="s">
        <v>275</v>
      </c>
      <c r="B4" s="122"/>
      <c r="C4" s="122"/>
      <c r="D4" s="122"/>
      <c r="E4" s="122"/>
      <c r="F4" s="122"/>
      <c r="G4" s="122"/>
      <c r="H4" s="122"/>
      <c r="I4" s="122"/>
      <c r="J4" s="122"/>
      <c r="K4" s="122"/>
      <c r="L4" s="122"/>
      <c r="M4" s="122"/>
      <c r="N4" s="122"/>
      <c r="O4" s="122"/>
      <c r="P4" s="122"/>
    </row>
    <row r="5" spans="1:16" ht="30" customHeight="1" x14ac:dyDescent="0.25"/>
    <row r="6" spans="1:16" ht="30" customHeight="1" x14ac:dyDescent="0.25">
      <c r="B6" s="37"/>
      <c r="C6" s="37"/>
    </row>
    <row r="7" spans="1:16" ht="30" customHeight="1" x14ac:dyDescent="0.25"/>
    <row r="8" spans="1:16" ht="30" customHeight="1" x14ac:dyDescent="0.25">
      <c r="B8" s="38" t="s">
        <v>54</v>
      </c>
      <c r="C8" s="142"/>
      <c r="D8" s="142"/>
      <c r="E8" s="142"/>
      <c r="F8" s="142"/>
      <c r="G8" s="142"/>
      <c r="H8" s="142"/>
      <c r="I8" s="142"/>
      <c r="J8" s="142"/>
      <c r="K8" s="142"/>
      <c r="L8" s="142"/>
      <c r="M8" s="142"/>
    </row>
    <row r="9" spans="1:16" ht="30" customHeight="1" x14ac:dyDescent="0.25">
      <c r="B9" s="38" t="s">
        <v>55</v>
      </c>
      <c r="C9" s="142"/>
      <c r="D9" s="142"/>
      <c r="E9" s="142"/>
      <c r="F9" s="142"/>
      <c r="G9" s="142"/>
      <c r="H9" s="142"/>
      <c r="I9" s="142"/>
      <c r="J9" s="142"/>
      <c r="K9" s="142"/>
      <c r="L9" s="142"/>
      <c r="M9" s="142"/>
    </row>
    <row r="10" spans="1:16" ht="30" customHeight="1" x14ac:dyDescent="0.25">
      <c r="B10" s="38" t="s">
        <v>56</v>
      </c>
      <c r="C10" s="142"/>
      <c r="D10" s="142"/>
      <c r="E10" s="142"/>
      <c r="F10" s="142"/>
      <c r="G10" s="142"/>
      <c r="H10" s="142"/>
      <c r="I10" s="142"/>
      <c r="J10" s="142"/>
      <c r="K10" s="142"/>
      <c r="L10" s="142"/>
      <c r="M10" s="142"/>
    </row>
    <row r="11" spans="1:16" ht="30" customHeight="1" x14ac:dyDescent="0.25">
      <c r="B11" s="38" t="s">
        <v>2</v>
      </c>
      <c r="C11" s="142"/>
      <c r="D11" s="142"/>
      <c r="E11" s="142"/>
      <c r="F11" s="142"/>
      <c r="G11" s="142"/>
      <c r="H11" s="142"/>
      <c r="I11" s="142"/>
      <c r="J11" s="142"/>
      <c r="K11" s="142"/>
      <c r="L11" s="142"/>
      <c r="M11" s="142"/>
    </row>
    <row r="12" spans="1:16" ht="30" customHeight="1" x14ac:dyDescent="0.25">
      <c r="B12" s="38" t="s">
        <v>57</v>
      </c>
      <c r="C12" s="142"/>
      <c r="D12" s="142"/>
      <c r="E12" s="142"/>
      <c r="F12" s="142"/>
      <c r="G12" s="142"/>
      <c r="H12" s="142"/>
      <c r="I12" s="142"/>
      <c r="J12" s="142"/>
      <c r="K12" s="142"/>
      <c r="L12" s="142"/>
      <c r="M12" s="142"/>
    </row>
    <row r="13" spans="1:16" ht="30" customHeight="1" x14ac:dyDescent="0.25">
      <c r="B13" s="38" t="s">
        <v>122</v>
      </c>
      <c r="C13" s="142"/>
      <c r="D13" s="142"/>
      <c r="E13" s="142"/>
      <c r="F13" s="142"/>
      <c r="G13" s="142"/>
      <c r="H13" s="142"/>
      <c r="I13" s="142"/>
      <c r="J13" s="142"/>
      <c r="K13" s="142"/>
      <c r="L13" s="142"/>
      <c r="M13" s="142"/>
    </row>
    <row r="14" spans="1:16" ht="30" customHeight="1" x14ac:dyDescent="0.25">
      <c r="B14" s="38" t="s">
        <v>121</v>
      </c>
      <c r="C14" s="142"/>
      <c r="D14" s="142"/>
      <c r="E14" s="142"/>
      <c r="F14" s="142"/>
      <c r="G14" s="142"/>
      <c r="H14" s="142"/>
      <c r="I14" s="142"/>
      <c r="J14" s="142"/>
      <c r="K14" s="142"/>
      <c r="L14" s="142"/>
      <c r="M14" s="142"/>
    </row>
    <row r="15" spans="1:16" ht="30" customHeight="1" x14ac:dyDescent="0.25">
      <c r="B15" s="38" t="s">
        <v>120</v>
      </c>
      <c r="C15" s="142"/>
      <c r="D15" s="142"/>
      <c r="E15" s="142"/>
      <c r="F15" s="142"/>
      <c r="G15" s="142"/>
      <c r="H15" s="142"/>
      <c r="I15" s="142"/>
      <c r="J15" s="142"/>
      <c r="K15" s="142"/>
      <c r="L15" s="142"/>
      <c r="M15" s="142"/>
    </row>
    <row r="16" spans="1:16" ht="30" customHeight="1" x14ac:dyDescent="0.25">
      <c r="B16" s="38"/>
      <c r="C16" s="38"/>
    </row>
    <row r="17" spans="1:16" ht="30" customHeight="1" x14ac:dyDescent="0.25">
      <c r="B17" s="38"/>
      <c r="C17" s="38"/>
    </row>
    <row r="18" spans="1:16" ht="30" customHeight="1" x14ac:dyDescent="0.25">
      <c r="A18" s="141" t="s">
        <v>62</v>
      </c>
      <c r="B18" s="141"/>
      <c r="C18" s="141"/>
      <c r="D18" s="141"/>
      <c r="E18" s="141"/>
      <c r="F18" s="141"/>
      <c r="G18" s="141"/>
      <c r="H18" s="141"/>
      <c r="I18" s="141"/>
      <c r="J18" s="141"/>
      <c r="K18" s="141"/>
      <c r="L18" s="141"/>
      <c r="M18" s="141"/>
      <c r="N18" s="141"/>
      <c r="O18" s="141"/>
      <c r="P18" s="141"/>
    </row>
    <row r="19" spans="1:16" ht="30" customHeight="1" x14ac:dyDescent="0.25"/>
    <row r="20" spans="1:16" ht="30" customHeight="1" x14ac:dyDescent="0.25">
      <c r="B20" s="38"/>
      <c r="C20" s="38"/>
      <c r="I20" s="48" t="s">
        <v>215</v>
      </c>
    </row>
    <row r="21" spans="1:16" ht="30" customHeight="1" x14ac:dyDescent="0.25">
      <c r="A21" s="150"/>
      <c r="B21" s="150"/>
      <c r="D21" s="48"/>
      <c r="E21" s="48"/>
      <c r="F21" s="48"/>
      <c r="G21" s="48"/>
      <c r="H21" s="48"/>
    </row>
    <row r="22" spans="1:16" ht="30" customHeight="1" x14ac:dyDescent="0.25">
      <c r="B22" s="38"/>
    </row>
    <row r="23" spans="1:16" ht="30" customHeight="1" x14ac:dyDescent="0.25">
      <c r="B23" s="38"/>
    </row>
    <row r="24" spans="1:16" ht="15" x14ac:dyDescent="0.25">
      <c r="A24" s="123" t="s">
        <v>221</v>
      </c>
      <c r="B24" s="123"/>
      <c r="C24" s="123"/>
      <c r="D24" s="123"/>
      <c r="E24" s="123"/>
      <c r="F24" s="123"/>
      <c r="G24" s="123"/>
      <c r="H24" s="123"/>
      <c r="I24" s="123"/>
      <c r="J24" s="123"/>
      <c r="K24" s="123"/>
      <c r="L24" s="123"/>
      <c r="M24" s="123"/>
      <c r="N24" s="123"/>
      <c r="O24" s="123"/>
      <c r="P24" s="123"/>
    </row>
    <row r="25" spans="1:16" ht="15" x14ac:dyDescent="0.25">
      <c r="A25" s="123" t="s">
        <v>222</v>
      </c>
      <c r="B25" s="123"/>
      <c r="C25" s="123"/>
      <c r="D25" s="123"/>
      <c r="E25" s="123"/>
      <c r="F25" s="123"/>
      <c r="G25" s="123"/>
      <c r="H25" s="123"/>
      <c r="I25" s="123"/>
      <c r="J25" s="123"/>
      <c r="K25" s="123"/>
      <c r="L25" s="123"/>
      <c r="M25" s="123"/>
      <c r="N25" s="123"/>
      <c r="O25" s="123"/>
      <c r="P25" s="123"/>
    </row>
    <row r="26" spans="1:16" ht="15" customHeight="1" x14ac:dyDescent="0.25"/>
    <row r="27" spans="1:16" ht="24.75" customHeight="1" x14ac:dyDescent="0.25">
      <c r="B27" s="39"/>
    </row>
    <row r="28" spans="1:16" ht="20.100000000000001" customHeight="1" x14ac:dyDescent="0.25">
      <c r="A28" s="37" t="s">
        <v>58</v>
      </c>
      <c r="B28" s="37"/>
      <c r="E28" s="40"/>
      <c r="H28" s="117"/>
      <c r="I28" s="117"/>
    </row>
    <row r="29" spans="1:16" ht="20.100000000000001" customHeight="1" x14ac:dyDescent="0.25">
      <c r="A29" s="37" t="s">
        <v>187</v>
      </c>
      <c r="B29" s="37"/>
      <c r="E29" s="40"/>
      <c r="H29" s="113">
        <f>COUNTIF(Gruppenleitung!D81:IS81,"&gt;0")</f>
        <v>0</v>
      </c>
      <c r="I29" s="113"/>
    </row>
    <row r="30" spans="1:16" ht="20.100000000000001" customHeight="1" x14ac:dyDescent="0.25">
      <c r="A30" s="37" t="s">
        <v>190</v>
      </c>
      <c r="B30" s="37"/>
      <c r="E30" s="38"/>
      <c r="H30" s="113">
        <f>COUNTIF(Gruppenleitung!D83:IS83, "nur für Mädchen")</f>
        <v>0</v>
      </c>
      <c r="I30" s="113"/>
    </row>
    <row r="31" spans="1:16" ht="20.100000000000001" customHeight="1" x14ac:dyDescent="0.25">
      <c r="A31" s="37" t="s">
        <v>191</v>
      </c>
      <c r="B31" s="37"/>
      <c r="E31" s="38"/>
      <c r="H31" s="113">
        <f>COUNTIF(Gruppenleitung!D83:IS83, "nur für Jungen")</f>
        <v>0</v>
      </c>
      <c r="I31" s="113"/>
    </row>
    <row r="32" spans="1:16" ht="20.100000000000001" customHeight="1" x14ac:dyDescent="0.25">
      <c r="A32" s="37" t="s">
        <v>188</v>
      </c>
      <c r="B32" s="37"/>
      <c r="E32" s="38"/>
      <c r="H32" s="113">
        <f>COUNTIF(Gruppenleitung!D83:IS83, "gemischt")</f>
        <v>0</v>
      </c>
      <c r="I32" s="113"/>
    </row>
    <row r="33" spans="1:18" ht="20.100000000000001" customHeight="1" x14ac:dyDescent="0.25">
      <c r="A33" s="37" t="s">
        <v>189</v>
      </c>
      <c r="B33" s="37"/>
      <c r="E33" s="38"/>
      <c r="H33" s="113">
        <f>COUNTIF(Gruppenleitung!D83:IS83,"queer")</f>
        <v>0</v>
      </c>
      <c r="I33" s="113"/>
    </row>
    <row r="34" spans="1:18" ht="20.100000000000001" customHeight="1" x14ac:dyDescent="0.25">
      <c r="B34" s="40"/>
      <c r="C34" s="40"/>
      <c r="D34" s="40"/>
      <c r="E34" s="40"/>
      <c r="F34" s="40"/>
    </row>
    <row r="35" spans="1:18" ht="20.100000000000001" customHeight="1" x14ac:dyDescent="0.25">
      <c r="A35" s="37" t="s">
        <v>123</v>
      </c>
      <c r="B35" s="37"/>
      <c r="C35" s="40"/>
      <c r="D35" s="40"/>
      <c r="E35" s="40"/>
      <c r="F35" s="40"/>
    </row>
    <row r="36" spans="1:18" ht="20.100000000000001" customHeight="1" x14ac:dyDescent="0.25">
      <c r="A36" s="41"/>
      <c r="B36" s="41"/>
      <c r="C36" s="40"/>
      <c r="D36" s="40"/>
      <c r="E36" s="40"/>
      <c r="F36" s="40"/>
    </row>
    <row r="37" spans="1:18" ht="20.100000000000001" customHeight="1" x14ac:dyDescent="0.25">
      <c r="A37" s="41"/>
      <c r="B37" s="143" t="s">
        <v>245</v>
      </c>
      <c r="C37" s="143"/>
      <c r="D37" s="145" t="s">
        <v>106</v>
      </c>
      <c r="E37" s="145"/>
      <c r="F37" s="145" t="s">
        <v>107</v>
      </c>
      <c r="G37" s="145"/>
      <c r="H37" s="145" t="s">
        <v>108</v>
      </c>
      <c r="I37" s="145"/>
      <c r="J37" s="145" t="s">
        <v>244</v>
      </c>
      <c r="K37" s="145"/>
      <c r="L37" s="139" t="s">
        <v>230</v>
      </c>
      <c r="M37" s="139"/>
    </row>
    <row r="38" spans="1:18" ht="20.100000000000001" customHeight="1" x14ac:dyDescent="0.25">
      <c r="A38" s="41"/>
      <c r="B38" s="144" t="s">
        <v>229</v>
      </c>
      <c r="C38" s="144"/>
      <c r="D38" s="140">
        <f>SUM(Gruppenleitung!$D$46:$IS$46)</f>
        <v>0</v>
      </c>
      <c r="E38" s="140"/>
      <c r="F38" s="140">
        <f>SUM(Gruppenleitung!$D$47:$IS$47)</f>
        <v>0</v>
      </c>
      <c r="G38" s="140"/>
      <c r="H38" s="140">
        <f>SUM(Gruppenleitung!$D$48:$IS$48)</f>
        <v>0</v>
      </c>
      <c r="I38" s="140"/>
      <c r="J38" s="140">
        <f>SUM(Gruppenleitung!$D$49:$IS$49)</f>
        <v>0</v>
      </c>
      <c r="K38" s="140"/>
      <c r="L38" s="113">
        <f t="shared" ref="L38:L44" si="0">SUM(D38:J38)</f>
        <v>0</v>
      </c>
      <c r="M38" s="113"/>
    </row>
    <row r="39" spans="1:18" ht="20.100000000000001" customHeight="1" x14ac:dyDescent="0.25">
      <c r="A39" s="41"/>
      <c r="B39" s="144" t="s">
        <v>228</v>
      </c>
      <c r="C39" s="144"/>
      <c r="D39" s="140">
        <f>SUM(Gruppenleitung!$D$52:$IS$52)</f>
        <v>0</v>
      </c>
      <c r="E39" s="140"/>
      <c r="F39" s="140">
        <f>SUM(Gruppenleitung!$D$53:$IS$53)</f>
        <v>0</v>
      </c>
      <c r="G39" s="140"/>
      <c r="H39" s="140">
        <f>SUM(Gruppenleitung!$D$54:$IS$54)</f>
        <v>0</v>
      </c>
      <c r="I39" s="140"/>
      <c r="J39" s="140">
        <f>SUM(Gruppenleitung!$D$55:$IS$55)</f>
        <v>0</v>
      </c>
      <c r="K39" s="140"/>
      <c r="L39" s="113">
        <f t="shared" si="0"/>
        <v>0</v>
      </c>
      <c r="M39" s="113"/>
    </row>
    <row r="40" spans="1:18" ht="20.100000000000001" customHeight="1" x14ac:dyDescent="0.25">
      <c r="A40" s="41"/>
      <c r="B40" s="144" t="s">
        <v>98</v>
      </c>
      <c r="C40" s="144"/>
      <c r="D40" s="140">
        <f>SUM(Gruppenleitung!$D$58:$IS$58)</f>
        <v>0</v>
      </c>
      <c r="E40" s="140"/>
      <c r="F40" s="140">
        <f>SUM(Gruppenleitung!$D$59:$IS$59)</f>
        <v>0</v>
      </c>
      <c r="G40" s="140"/>
      <c r="H40" s="140">
        <f>SUM(Gruppenleitung!$D$60:$IS$60)</f>
        <v>0</v>
      </c>
      <c r="I40" s="140"/>
      <c r="J40" s="140">
        <f>SUM(Gruppenleitung!$D$61:$IS$61)</f>
        <v>0</v>
      </c>
      <c r="K40" s="140"/>
      <c r="L40" s="113">
        <f t="shared" si="0"/>
        <v>0</v>
      </c>
      <c r="M40" s="113"/>
    </row>
    <row r="41" spans="1:18" ht="20.100000000000001" customHeight="1" x14ac:dyDescent="0.25">
      <c r="A41" s="41"/>
      <c r="B41" s="144" t="s">
        <v>99</v>
      </c>
      <c r="C41" s="144"/>
      <c r="D41" s="140">
        <f>SUM(Gruppenleitung!$D$64:$IS$64)</f>
        <v>0</v>
      </c>
      <c r="E41" s="140"/>
      <c r="F41" s="140">
        <f>SUM(Gruppenleitung!$D$65:$IS$65)</f>
        <v>0</v>
      </c>
      <c r="G41" s="140"/>
      <c r="H41" s="140">
        <f>SUM(Gruppenleitung!$D$66:$IS$66)</f>
        <v>0</v>
      </c>
      <c r="I41" s="140"/>
      <c r="J41" s="140">
        <f>SUM(Gruppenleitung!$D$67:$IS$67)</f>
        <v>0</v>
      </c>
      <c r="K41" s="140"/>
      <c r="L41" s="113">
        <f t="shared" si="0"/>
        <v>0</v>
      </c>
      <c r="M41" s="113"/>
    </row>
    <row r="42" spans="1:18" ht="20.100000000000001" customHeight="1" x14ac:dyDescent="0.25">
      <c r="A42" s="41"/>
      <c r="B42" s="144" t="s">
        <v>100</v>
      </c>
      <c r="C42" s="144"/>
      <c r="D42" s="140">
        <f>SUM(Gruppenleitung!$D$70:$IS$70)</f>
        <v>0</v>
      </c>
      <c r="E42" s="140"/>
      <c r="F42" s="140">
        <f>SUM(Gruppenleitung!$D$71:$IS$71)</f>
        <v>0</v>
      </c>
      <c r="G42" s="140"/>
      <c r="H42" s="140">
        <f>SUM(Gruppenleitung!$D$72:$IS$72)</f>
        <v>0</v>
      </c>
      <c r="I42" s="140"/>
      <c r="J42" s="140">
        <f>SUM(Gruppenleitung!$D$73:$IS$73)</f>
        <v>0</v>
      </c>
      <c r="K42" s="140"/>
      <c r="L42" s="113">
        <f t="shared" si="0"/>
        <v>0</v>
      </c>
      <c r="M42" s="113"/>
    </row>
    <row r="43" spans="1:18" ht="20.100000000000001" customHeight="1" x14ac:dyDescent="0.25">
      <c r="A43" s="41"/>
      <c r="B43" s="144" t="s">
        <v>101</v>
      </c>
      <c r="C43" s="144"/>
      <c r="D43" s="140">
        <f>SUM(Gruppenleitung!$D$76:$IS$76)</f>
        <v>0</v>
      </c>
      <c r="E43" s="140"/>
      <c r="F43" s="140">
        <f>SUM(Gruppenleitung!$D$77:$IS$77)</f>
        <v>0</v>
      </c>
      <c r="G43" s="140"/>
      <c r="H43" s="140">
        <f>SUM(Gruppenleitung!$D$78:$IS$78)</f>
        <v>0</v>
      </c>
      <c r="I43" s="140"/>
      <c r="J43" s="140">
        <f>SUM(Gruppenleitung!$D$79:$IS$79)</f>
        <v>0</v>
      </c>
      <c r="K43" s="140"/>
      <c r="L43" s="113">
        <f t="shared" si="0"/>
        <v>0</v>
      </c>
      <c r="M43" s="113"/>
    </row>
    <row r="44" spans="1:18" ht="20.100000000000001" customHeight="1" x14ac:dyDescent="0.25">
      <c r="A44" s="41"/>
      <c r="B44" s="147" t="s">
        <v>230</v>
      </c>
      <c r="C44" s="147"/>
      <c r="D44" s="113">
        <f>SUM(D38:D43)</f>
        <v>0</v>
      </c>
      <c r="E44" s="113"/>
      <c r="F44" s="113">
        <f>SUM(F38:F43)</f>
        <v>0</v>
      </c>
      <c r="G44" s="113"/>
      <c r="H44" s="113">
        <f>SUM(H38:H43)</f>
        <v>0</v>
      </c>
      <c r="I44" s="113"/>
      <c r="J44" s="113">
        <f>SUM(J38:J43)</f>
        <v>0</v>
      </c>
      <c r="K44" s="113"/>
      <c r="L44" s="113">
        <f t="shared" si="0"/>
        <v>0</v>
      </c>
      <c r="M44" s="113"/>
    </row>
    <row r="45" spans="1:18" ht="20.100000000000001" customHeight="1" x14ac:dyDescent="0.25">
      <c r="B45" s="41"/>
      <c r="C45" s="40"/>
      <c r="D45" s="40"/>
      <c r="E45" s="40"/>
      <c r="F45" s="40"/>
    </row>
    <row r="46" spans="1:18" ht="20.100000000000001" customHeight="1" x14ac:dyDescent="0.25">
      <c r="A46" s="37" t="s">
        <v>194</v>
      </c>
      <c r="B46" s="37"/>
      <c r="C46" s="37"/>
      <c r="D46" s="37"/>
      <c r="E46" s="37"/>
      <c r="F46" s="37"/>
    </row>
    <row r="47" spans="1:18" ht="16.5" customHeight="1" x14ac:dyDescent="0.25">
      <c r="A47" s="41"/>
      <c r="B47" s="41"/>
      <c r="C47" s="41"/>
      <c r="D47" s="149" t="s">
        <v>249</v>
      </c>
      <c r="E47" s="149"/>
      <c r="F47" s="149"/>
      <c r="G47" s="149" t="s">
        <v>248</v>
      </c>
      <c r="H47" s="149"/>
      <c r="I47" s="149"/>
      <c r="J47" s="149"/>
      <c r="K47" s="149" t="s">
        <v>247</v>
      </c>
      <c r="L47" s="149"/>
      <c r="M47" s="149"/>
      <c r="N47" s="149"/>
      <c r="O47" s="149"/>
    </row>
    <row r="48" spans="1:18" s="43" customFormat="1" ht="108.75" customHeight="1" thickBot="1" x14ac:dyDescent="0.3">
      <c r="A48" s="50"/>
      <c r="B48" s="52"/>
      <c r="C48" s="51" t="s">
        <v>230</v>
      </c>
      <c r="D48" s="49" t="s">
        <v>240</v>
      </c>
      <c r="E48" s="49" t="s">
        <v>241</v>
      </c>
      <c r="F48" s="49" t="s">
        <v>242</v>
      </c>
      <c r="G48" s="43" t="s">
        <v>261</v>
      </c>
      <c r="H48" s="43" t="s">
        <v>259</v>
      </c>
      <c r="I48" s="43" t="s">
        <v>260</v>
      </c>
      <c r="J48" s="43" t="s">
        <v>243</v>
      </c>
      <c r="K48" s="43" t="s">
        <v>227</v>
      </c>
      <c r="L48" s="43" t="s">
        <v>228</v>
      </c>
      <c r="M48" s="43" t="s">
        <v>98</v>
      </c>
      <c r="N48" s="43" t="s">
        <v>99</v>
      </c>
      <c r="O48" s="43" t="s">
        <v>100</v>
      </c>
      <c r="P48" s="36"/>
      <c r="Q48" s="36"/>
      <c r="R48" s="36"/>
    </row>
    <row r="49" spans="1:18" ht="20.100000000000001" customHeight="1" x14ac:dyDescent="0.25">
      <c r="A49" s="146" t="s">
        <v>46</v>
      </c>
      <c r="B49" s="146"/>
      <c r="C49" s="57">
        <f>COUNTIF(Gruppenleitung!$D$5:$IS$5,A49)</f>
        <v>0</v>
      </c>
      <c r="D49" s="58">
        <f>SUMPRODUCT((Gruppenleitung!$D$5:$IS$5=$A49)*(Gruppenleitung!$D$12:$IS$12=Dropdownlisten!$E$2))</f>
        <v>0</v>
      </c>
      <c r="E49" s="59">
        <f>SUMPRODUCT((Gruppenleitung!$D$5:$IS$5=$A49)*(Gruppenleitung!$D$12:$IS$12=Dropdownlisten!$E$3))</f>
        <v>0</v>
      </c>
      <c r="F49" s="60">
        <f>SUMPRODUCT((Gruppenleitung!$D$5:$IS$5=$A49)*(Gruppenleitung!$D$12:$IS$12=Dropdownlisten!$E$4))</f>
        <v>0</v>
      </c>
      <c r="G49" s="61">
        <f>SUMPRODUCT((Gruppenleitung!$D$5:$IS$5=$A49)*(Gruppenleitung!$D$83:$IS$83=Dropdownlisten!$S$2))</f>
        <v>0</v>
      </c>
      <c r="H49" s="62">
        <f>SUMPRODUCT((Gruppenleitung!$D$5:$IS$5=$A49)*(Gruppenleitung!$D$83:$IS$83=Dropdownlisten!$S$3))</f>
        <v>0</v>
      </c>
      <c r="I49" s="62">
        <f>SUMPRODUCT((Gruppenleitung!$D$5:$IS$5=$A49)*(Gruppenleitung!$D$83:$IS$83=Dropdownlisten!$S$4))</f>
        <v>0</v>
      </c>
      <c r="J49" s="63">
        <f>SUMPRODUCT((Gruppenleitung!$D$5:$IS$5=$A49)*(Gruppenleitung!$D$83:$IS$83=Dropdownlisten!$S$5))</f>
        <v>0</v>
      </c>
      <c r="K49" s="61">
        <f>SUMPRODUCT((Gruppenleitung!$D$5:$IS$5=$A49)*(Gruppenleitung!$D$45:$IS$45&gt;0))</f>
        <v>0</v>
      </c>
      <c r="L49" s="62">
        <f>SUMPRODUCT((Gruppenleitung!$D$5:$IS$5=$A49)*(Gruppenleitung!$D$51:$IS$51&gt;0))</f>
        <v>0</v>
      </c>
      <c r="M49" s="62">
        <f>SUMPRODUCT((Gruppenleitung!$D$5:$IS$5=$A49)*(Gruppenleitung!$D$57:$IS$57&gt;0))</f>
        <v>0</v>
      </c>
      <c r="N49" s="62">
        <f>SUMPRODUCT((Gruppenleitung!$D$5:$IS$5=$A49)*(Gruppenleitung!$D$63:$IS$63&gt;0))</f>
        <v>0</v>
      </c>
      <c r="O49" s="63">
        <f>SUMPRODUCT((Gruppenleitung!$D$5:$IS$5=$A49)*(Gruppenleitung!$D$69:$IS$69&gt;0))</f>
        <v>0</v>
      </c>
    </row>
    <row r="50" spans="1:18" ht="20.100000000000001" customHeight="1" x14ac:dyDescent="0.25">
      <c r="A50" s="146" t="s">
        <v>9</v>
      </c>
      <c r="B50" s="146"/>
      <c r="C50" s="57">
        <f>COUNTIF(Gruppenleitung!$D$5:$IS$5,A50)</f>
        <v>0</v>
      </c>
      <c r="D50" s="64">
        <f>SUMPRODUCT((Gruppenleitung!$D$5:$IS$5=$A50)*(Gruppenleitung!$D$12:$IS$12=Dropdownlisten!$E$2))</f>
        <v>0</v>
      </c>
      <c r="E50" s="65">
        <f>SUMPRODUCT((Gruppenleitung!$D$5:$IS$5=$A50)*(Gruppenleitung!$D$12:$IS$12=Dropdownlisten!$E$3))</f>
        <v>0</v>
      </c>
      <c r="F50" s="66">
        <f>SUMPRODUCT((Gruppenleitung!$D$5:$IS$5=$A50)*(Gruppenleitung!$D$12:$IS$12=Dropdownlisten!$E$4))</f>
        <v>0</v>
      </c>
      <c r="G50" s="67">
        <f>SUMPRODUCT((Gruppenleitung!$D$5:$IS$5=$A50)*(Gruppenleitung!$D$83:$IS$83=Dropdownlisten!$S$2))</f>
        <v>0</v>
      </c>
      <c r="H50" s="80">
        <f>SUMPRODUCT((Gruppenleitung!$D$5:$IS$5=$A50)*(Gruppenleitung!$D$83:$IS$83=Dropdownlisten!$S$3))</f>
        <v>0</v>
      </c>
      <c r="I50" s="80">
        <f>SUMPRODUCT((Gruppenleitung!$D$5:$IS$5=$A50)*(Gruppenleitung!$D$83:$IS$83=Dropdownlisten!$S$4))</f>
        <v>0</v>
      </c>
      <c r="J50" s="68">
        <f>SUMPRODUCT((Gruppenleitung!$D$5:$IS$5=$A50)*(Gruppenleitung!$D$83:$IS$83=Dropdownlisten!$S$5))</f>
        <v>0</v>
      </c>
      <c r="K50" s="67">
        <f>SUMPRODUCT((Gruppenleitung!$D$5:$IS$5=$A50)*(Gruppenleitung!$D$45:$IS$45&gt;0))</f>
        <v>0</v>
      </c>
      <c r="L50" s="80">
        <f>SUMPRODUCT((Gruppenleitung!$D$5:$IS$5=$A50)*(Gruppenleitung!$D$51:$IS$51&gt;0))</f>
        <v>0</v>
      </c>
      <c r="M50" s="80">
        <f>SUMPRODUCT((Gruppenleitung!$D$5:$IS$5=$A50)*(Gruppenleitung!$D$57:$IS$57&gt;0))</f>
        <v>0</v>
      </c>
      <c r="N50" s="80">
        <f>SUMPRODUCT((Gruppenleitung!$D$5:$IS$5=$A50)*(Gruppenleitung!$D$63:$IS$63&gt;0))</f>
        <v>0</v>
      </c>
      <c r="O50" s="68">
        <f>SUMPRODUCT((Gruppenleitung!$D$5:$IS$5=$A50)*(Gruppenleitung!$D$69:$IS$69&gt;0))</f>
        <v>0</v>
      </c>
    </row>
    <row r="51" spans="1:18" ht="20.100000000000001" customHeight="1" x14ac:dyDescent="0.25">
      <c r="A51" s="146" t="s">
        <v>10</v>
      </c>
      <c r="B51" s="146"/>
      <c r="C51" s="57">
        <f>COUNTIF(Gruppenleitung!$D$5:$IS$5,A51)</f>
        <v>0</v>
      </c>
      <c r="D51" s="64">
        <f>SUMPRODUCT((Gruppenleitung!$D$5:$IS$5=$A51)*(Gruppenleitung!$D$12:$IS$12=Dropdownlisten!$E$2))</f>
        <v>0</v>
      </c>
      <c r="E51" s="65">
        <f>SUMPRODUCT((Gruppenleitung!$D$5:$IS$5=$A51)*(Gruppenleitung!$D$12:$IS$12=Dropdownlisten!$E$3))</f>
        <v>0</v>
      </c>
      <c r="F51" s="66">
        <f>SUMPRODUCT((Gruppenleitung!$D$5:$IS$5=$A51)*(Gruppenleitung!$D$12:$IS$12=Dropdownlisten!$E$4))</f>
        <v>0</v>
      </c>
      <c r="G51" s="67">
        <f>SUMPRODUCT((Gruppenleitung!$D$5:$IS$5=$A51)*(Gruppenleitung!$D$83:$IS$83=Dropdownlisten!$S$2))</f>
        <v>0</v>
      </c>
      <c r="H51" s="80">
        <f>SUMPRODUCT((Gruppenleitung!$D$5:$IS$5=$A51)*(Gruppenleitung!$D$83:$IS$83=Dropdownlisten!$S$3))</f>
        <v>0</v>
      </c>
      <c r="I51" s="80">
        <f>SUMPRODUCT((Gruppenleitung!$D$5:$IS$5=$A51)*(Gruppenleitung!$D$83:$IS$83=Dropdownlisten!$S$4))</f>
        <v>0</v>
      </c>
      <c r="J51" s="68">
        <f>SUMPRODUCT((Gruppenleitung!$D$5:$IS$5=$A51)*(Gruppenleitung!$D$83:$IS$83=Dropdownlisten!$S$5))</f>
        <v>0</v>
      </c>
      <c r="K51" s="67">
        <f>SUMPRODUCT((Gruppenleitung!$D$5:$IS$5=$A51)*(Gruppenleitung!$D$45:$IS$45&gt;0))</f>
        <v>0</v>
      </c>
      <c r="L51" s="80">
        <f>SUMPRODUCT((Gruppenleitung!$D$5:$IS$5=$A51)*(Gruppenleitung!$D$51:$IS$51&gt;0))</f>
        <v>0</v>
      </c>
      <c r="M51" s="80">
        <f>SUMPRODUCT((Gruppenleitung!$D$5:$IS$5=$A51)*(Gruppenleitung!$D$57:$IS$57&gt;0))</f>
        <v>0</v>
      </c>
      <c r="N51" s="80">
        <f>SUMPRODUCT((Gruppenleitung!$D$5:$IS$5=$A51)*(Gruppenleitung!$D$63:$IS$63&gt;0))</f>
        <v>0</v>
      </c>
      <c r="O51" s="68">
        <f>SUMPRODUCT((Gruppenleitung!$D$5:$IS$5=$A51)*(Gruppenleitung!$D$69:$IS$69&gt;0))</f>
        <v>0</v>
      </c>
    </row>
    <row r="52" spans="1:18" ht="20.100000000000001" customHeight="1" x14ac:dyDescent="0.25">
      <c r="A52" s="146" t="s">
        <v>11</v>
      </c>
      <c r="B52" s="146"/>
      <c r="C52" s="57">
        <f>COUNTIF(Gruppenleitung!$D$5:$IS$5,A52)</f>
        <v>0</v>
      </c>
      <c r="D52" s="64">
        <f>SUMPRODUCT((Gruppenleitung!$D$5:$IS$5=$A52)*(Gruppenleitung!$D$12:$IS$12=Dropdownlisten!$E$2))</f>
        <v>0</v>
      </c>
      <c r="E52" s="65">
        <f>SUMPRODUCT((Gruppenleitung!$D$5:$IS$5=$A52)*(Gruppenleitung!$D$12:$IS$12=Dropdownlisten!$E$3))</f>
        <v>0</v>
      </c>
      <c r="F52" s="66">
        <f>SUMPRODUCT((Gruppenleitung!$D$5:$IS$5=$A52)*(Gruppenleitung!$D$12:$IS$12=Dropdownlisten!$E$4))</f>
        <v>0</v>
      </c>
      <c r="G52" s="67">
        <f>SUMPRODUCT((Gruppenleitung!$D$5:$IS$5=$A52)*(Gruppenleitung!$D$83:$IS$83=Dropdownlisten!$S$2))</f>
        <v>0</v>
      </c>
      <c r="H52" s="80">
        <f>SUMPRODUCT((Gruppenleitung!$D$5:$IS$5=$A52)*(Gruppenleitung!$D$83:$IS$83=Dropdownlisten!$S$3))</f>
        <v>0</v>
      </c>
      <c r="I52" s="80">
        <f>SUMPRODUCT((Gruppenleitung!$D$5:$IS$5=$A52)*(Gruppenleitung!$D$83:$IS$83=Dropdownlisten!$S$4))</f>
        <v>0</v>
      </c>
      <c r="J52" s="68">
        <f>SUMPRODUCT((Gruppenleitung!$D$5:$IS$5=$A52)*(Gruppenleitung!$D$83:$IS$83=Dropdownlisten!$S$5))</f>
        <v>0</v>
      </c>
      <c r="K52" s="67">
        <f>SUMPRODUCT((Gruppenleitung!$D$5:$IS$5=$A52)*(Gruppenleitung!$D$45:$IS$45&gt;0))</f>
        <v>0</v>
      </c>
      <c r="L52" s="80">
        <f>SUMPRODUCT((Gruppenleitung!$D$5:$IS$5=$A52)*(Gruppenleitung!$D$51:$IS$51&gt;0))</f>
        <v>0</v>
      </c>
      <c r="M52" s="80">
        <f>SUMPRODUCT((Gruppenleitung!$D$5:$IS$5=$A52)*(Gruppenleitung!$D$57:$IS$57&gt;0))</f>
        <v>0</v>
      </c>
      <c r="N52" s="80">
        <f>SUMPRODUCT((Gruppenleitung!$D$5:$IS$5=$A52)*(Gruppenleitung!$D$63:$IS$63&gt;0))</f>
        <v>0</v>
      </c>
      <c r="O52" s="68">
        <f>SUMPRODUCT((Gruppenleitung!$D$5:$IS$5=$A52)*(Gruppenleitung!$D$69:$IS$69&gt;0))</f>
        <v>0</v>
      </c>
    </row>
    <row r="53" spans="1:18" ht="20.100000000000001" customHeight="1" x14ac:dyDescent="0.25">
      <c r="A53" s="146" t="s">
        <v>12</v>
      </c>
      <c r="B53" s="146"/>
      <c r="C53" s="57">
        <f>COUNTIF(Gruppenleitung!$D$5:$IS$5,A53)</f>
        <v>0</v>
      </c>
      <c r="D53" s="64">
        <f>SUMPRODUCT((Gruppenleitung!$D$5:$IS$5=$A53)*(Gruppenleitung!$D$12:$IS$12=Dropdownlisten!$E$2))</f>
        <v>0</v>
      </c>
      <c r="E53" s="65">
        <f>SUMPRODUCT((Gruppenleitung!$D$5:$IS$5=$A53)*(Gruppenleitung!$D$12:$IS$12=Dropdownlisten!$E$3))</f>
        <v>0</v>
      </c>
      <c r="F53" s="66">
        <f>SUMPRODUCT((Gruppenleitung!$D$5:$IS$5=$A53)*(Gruppenleitung!$D$12:$IS$12=Dropdownlisten!$E$4))</f>
        <v>0</v>
      </c>
      <c r="G53" s="67">
        <f>SUMPRODUCT((Gruppenleitung!$D$5:$IS$5=$A53)*(Gruppenleitung!$D$83:$IS$83=Dropdownlisten!$S$2))</f>
        <v>0</v>
      </c>
      <c r="H53" s="80">
        <f>SUMPRODUCT((Gruppenleitung!$D$5:$IS$5=$A53)*(Gruppenleitung!$D$83:$IS$83=Dropdownlisten!$S$3))</f>
        <v>0</v>
      </c>
      <c r="I53" s="80">
        <f>SUMPRODUCT((Gruppenleitung!$D$5:$IS$5=$A53)*(Gruppenleitung!$D$83:$IS$83=Dropdownlisten!$S$4))</f>
        <v>0</v>
      </c>
      <c r="J53" s="68">
        <f>SUMPRODUCT((Gruppenleitung!$D$5:$IS$5=$A53)*(Gruppenleitung!$D$83:$IS$83=Dropdownlisten!$S$5))</f>
        <v>0</v>
      </c>
      <c r="K53" s="67">
        <f>SUMPRODUCT((Gruppenleitung!$D$5:$IS$5=$A53)*(Gruppenleitung!$D$45:$IS$45&gt;0))</f>
        <v>0</v>
      </c>
      <c r="L53" s="80">
        <f>SUMPRODUCT((Gruppenleitung!$D$5:$IS$5=$A53)*(Gruppenleitung!$D$51:$IS$51&gt;0))</f>
        <v>0</v>
      </c>
      <c r="M53" s="80">
        <f>SUMPRODUCT((Gruppenleitung!$D$5:$IS$5=$A53)*(Gruppenleitung!$D$57:$IS$57&gt;0))</f>
        <v>0</v>
      </c>
      <c r="N53" s="80">
        <f>SUMPRODUCT((Gruppenleitung!$D$5:$IS$5=$A53)*(Gruppenleitung!$D$63:$IS$63&gt;0))</f>
        <v>0</v>
      </c>
      <c r="O53" s="68">
        <f>SUMPRODUCT((Gruppenleitung!$D$5:$IS$5=$A53)*(Gruppenleitung!$D$69:$IS$69&gt;0))</f>
        <v>0</v>
      </c>
    </row>
    <row r="54" spans="1:18" ht="20.100000000000001" customHeight="1" x14ac:dyDescent="0.25">
      <c r="A54" s="146" t="s">
        <v>13</v>
      </c>
      <c r="B54" s="146"/>
      <c r="C54" s="57">
        <f>COUNTIF(Gruppenleitung!$D$5:$IS$5,A54)</f>
        <v>0</v>
      </c>
      <c r="D54" s="64">
        <f>SUMPRODUCT((Gruppenleitung!$D$5:$IS$5=$A54)*(Gruppenleitung!$D$12:$IS$12=Dropdownlisten!$E$2))</f>
        <v>0</v>
      </c>
      <c r="E54" s="65">
        <f>SUMPRODUCT((Gruppenleitung!$D$5:$IS$5=$A54)*(Gruppenleitung!$D$12:$IS$12=Dropdownlisten!$E$3))</f>
        <v>0</v>
      </c>
      <c r="F54" s="66">
        <f>SUMPRODUCT((Gruppenleitung!$D$5:$IS$5=$A54)*(Gruppenleitung!$D$12:$IS$12=Dropdownlisten!$E$4))</f>
        <v>0</v>
      </c>
      <c r="G54" s="67">
        <f>SUMPRODUCT((Gruppenleitung!$D$5:$IS$5=$A54)*(Gruppenleitung!$D$83:$IS$83=Dropdownlisten!$S$2))</f>
        <v>0</v>
      </c>
      <c r="H54" s="80">
        <f>SUMPRODUCT((Gruppenleitung!$D$5:$IS$5=$A54)*(Gruppenleitung!$D$83:$IS$83=Dropdownlisten!$S$3))</f>
        <v>0</v>
      </c>
      <c r="I54" s="80">
        <f>SUMPRODUCT((Gruppenleitung!$D$5:$IS$5=$A54)*(Gruppenleitung!$D$83:$IS$83=Dropdownlisten!$S$4))</f>
        <v>0</v>
      </c>
      <c r="J54" s="68">
        <f>SUMPRODUCT((Gruppenleitung!$D$5:$IS$5=$A54)*(Gruppenleitung!$D$83:$IS$83=Dropdownlisten!$S$5))</f>
        <v>0</v>
      </c>
      <c r="K54" s="67">
        <f>SUMPRODUCT((Gruppenleitung!$D$5:$IS$5=$A54)*(Gruppenleitung!$D$45:$IS$45&gt;0))</f>
        <v>0</v>
      </c>
      <c r="L54" s="80">
        <f>SUMPRODUCT((Gruppenleitung!$D$5:$IS$5=$A54)*(Gruppenleitung!$D$51:$IS$51&gt;0))</f>
        <v>0</v>
      </c>
      <c r="M54" s="80">
        <f>SUMPRODUCT((Gruppenleitung!$D$5:$IS$5=$A54)*(Gruppenleitung!$D$57:$IS$57&gt;0))</f>
        <v>0</v>
      </c>
      <c r="N54" s="80">
        <f>SUMPRODUCT((Gruppenleitung!$D$5:$IS$5=$A54)*(Gruppenleitung!$D$63:$IS$63&gt;0))</f>
        <v>0</v>
      </c>
      <c r="O54" s="68">
        <f>SUMPRODUCT((Gruppenleitung!$D$5:$IS$5=$A54)*(Gruppenleitung!$D$69:$IS$69&gt;0))</f>
        <v>0</v>
      </c>
    </row>
    <row r="55" spans="1:18" ht="20.100000000000001" customHeight="1" x14ac:dyDescent="0.25">
      <c r="A55" s="146" t="s">
        <v>14</v>
      </c>
      <c r="B55" s="146"/>
      <c r="C55" s="57">
        <f>COUNTIF(Gruppenleitung!$D$5:$IS$5,A55)</f>
        <v>0</v>
      </c>
      <c r="D55" s="64">
        <f>SUMPRODUCT((Gruppenleitung!$D$5:$IS$5=$A55)*(Gruppenleitung!$D$12:$IS$12=Dropdownlisten!$E$2))</f>
        <v>0</v>
      </c>
      <c r="E55" s="65">
        <f>SUMPRODUCT((Gruppenleitung!$D$5:$IS$5=$A55)*(Gruppenleitung!$D$12:$IS$12=Dropdownlisten!$E$3))</f>
        <v>0</v>
      </c>
      <c r="F55" s="66">
        <f>SUMPRODUCT((Gruppenleitung!$D$5:$IS$5=$A55)*(Gruppenleitung!$D$12:$IS$12=Dropdownlisten!$E$4))</f>
        <v>0</v>
      </c>
      <c r="G55" s="67">
        <f>SUMPRODUCT((Gruppenleitung!$D$5:$IS$5=$A55)*(Gruppenleitung!$D$83:$IS$83=Dropdownlisten!$S$2))</f>
        <v>0</v>
      </c>
      <c r="H55" s="80">
        <f>SUMPRODUCT((Gruppenleitung!$D$5:$IS$5=$A55)*(Gruppenleitung!$D$83:$IS$83=Dropdownlisten!$S$3))</f>
        <v>0</v>
      </c>
      <c r="I55" s="80">
        <f>SUMPRODUCT((Gruppenleitung!$D$5:$IS$5=$A55)*(Gruppenleitung!$D$83:$IS$83=Dropdownlisten!$S$4))</f>
        <v>0</v>
      </c>
      <c r="J55" s="68">
        <f>SUMPRODUCT((Gruppenleitung!$D$5:$IS$5=$A55)*(Gruppenleitung!$D$83:$IS$83=Dropdownlisten!$S$5))</f>
        <v>0</v>
      </c>
      <c r="K55" s="67">
        <f>SUMPRODUCT((Gruppenleitung!$D$5:$IS$5=$A55)*(Gruppenleitung!$D$45:$IS$45&gt;0))</f>
        <v>0</v>
      </c>
      <c r="L55" s="80">
        <f>SUMPRODUCT((Gruppenleitung!$D$5:$IS$5=$A55)*(Gruppenleitung!$D$51:$IS$51&gt;0))</f>
        <v>0</v>
      </c>
      <c r="M55" s="80">
        <f>SUMPRODUCT((Gruppenleitung!$D$5:$IS$5=$A55)*(Gruppenleitung!$D$57:$IS$57&gt;0))</f>
        <v>0</v>
      </c>
      <c r="N55" s="80">
        <f>SUMPRODUCT((Gruppenleitung!$D$5:$IS$5=$A55)*(Gruppenleitung!$D$63:$IS$63&gt;0))</f>
        <v>0</v>
      </c>
      <c r="O55" s="68">
        <f>SUMPRODUCT((Gruppenleitung!$D$5:$IS$5=$A55)*(Gruppenleitung!$D$69:$IS$69&gt;0))</f>
        <v>0</v>
      </c>
    </row>
    <row r="56" spans="1:18" ht="20.100000000000001" customHeight="1" x14ac:dyDescent="0.25">
      <c r="A56" s="146" t="s">
        <v>15</v>
      </c>
      <c r="B56" s="146"/>
      <c r="C56" s="57">
        <f>COUNTIF(Gruppenleitung!$D$5:$IS$5,A56)</f>
        <v>0</v>
      </c>
      <c r="D56" s="64">
        <f>SUMPRODUCT((Gruppenleitung!$D$5:$IS$5=$A56)*(Gruppenleitung!$D$12:$IS$12=Dropdownlisten!$E$2))</f>
        <v>0</v>
      </c>
      <c r="E56" s="65">
        <f>SUMPRODUCT((Gruppenleitung!$D$5:$IS$5=$A56)*(Gruppenleitung!$D$12:$IS$12=Dropdownlisten!$E$3))</f>
        <v>0</v>
      </c>
      <c r="F56" s="66">
        <f>SUMPRODUCT((Gruppenleitung!$D$5:$IS$5=$A56)*(Gruppenleitung!$D$12:$IS$12=Dropdownlisten!$E$4))</f>
        <v>0</v>
      </c>
      <c r="G56" s="67">
        <f>SUMPRODUCT((Gruppenleitung!$D$5:$IS$5=$A56)*(Gruppenleitung!$D$83:$IS$83=Dropdownlisten!$S$2))</f>
        <v>0</v>
      </c>
      <c r="H56" s="80">
        <f>SUMPRODUCT((Gruppenleitung!$D$5:$IS$5=$A56)*(Gruppenleitung!$D$83:$IS$83=Dropdownlisten!$S$3))</f>
        <v>0</v>
      </c>
      <c r="I56" s="80">
        <f>SUMPRODUCT((Gruppenleitung!$D$5:$IS$5=$A56)*(Gruppenleitung!$D$83:$IS$83=Dropdownlisten!$S$4))</f>
        <v>0</v>
      </c>
      <c r="J56" s="68">
        <f>SUMPRODUCT((Gruppenleitung!$D$5:$IS$5=$A56)*(Gruppenleitung!$D$83:$IS$83=Dropdownlisten!$S$5))</f>
        <v>0</v>
      </c>
      <c r="K56" s="67">
        <f>SUMPRODUCT((Gruppenleitung!$D$5:$IS$5=$A56)*(Gruppenleitung!$D$45:$IS$45&gt;0))</f>
        <v>0</v>
      </c>
      <c r="L56" s="80">
        <f>SUMPRODUCT((Gruppenleitung!$D$5:$IS$5=$A56)*(Gruppenleitung!$D$51:$IS$51&gt;0))</f>
        <v>0</v>
      </c>
      <c r="M56" s="80">
        <f>SUMPRODUCT((Gruppenleitung!$D$5:$IS$5=$A56)*(Gruppenleitung!$D$57:$IS$57&gt;0))</f>
        <v>0</v>
      </c>
      <c r="N56" s="80">
        <f>SUMPRODUCT((Gruppenleitung!$D$5:$IS$5=$A56)*(Gruppenleitung!$D$63:$IS$63&gt;0))</f>
        <v>0</v>
      </c>
      <c r="O56" s="68">
        <f>SUMPRODUCT((Gruppenleitung!$D$5:$IS$5=$A56)*(Gruppenleitung!$D$69:$IS$69&gt;0))</f>
        <v>0</v>
      </c>
    </row>
    <row r="57" spans="1:18" ht="20.100000000000001" customHeight="1" x14ac:dyDescent="0.25">
      <c r="A57" s="146" t="s">
        <v>16</v>
      </c>
      <c r="B57" s="146"/>
      <c r="C57" s="57">
        <f>COUNTIF(Gruppenleitung!$D$5:$IS$5,A57)</f>
        <v>0</v>
      </c>
      <c r="D57" s="64">
        <f>SUMPRODUCT((Gruppenleitung!$D$5:$IS$5=$A57)*(Gruppenleitung!$D$12:$IS$12=Dropdownlisten!$E$2))</f>
        <v>0</v>
      </c>
      <c r="E57" s="65">
        <f>SUMPRODUCT((Gruppenleitung!$D$5:$IS$5=$A57)*(Gruppenleitung!$D$12:$IS$12=Dropdownlisten!$E$3))</f>
        <v>0</v>
      </c>
      <c r="F57" s="66">
        <f>SUMPRODUCT((Gruppenleitung!$D$5:$IS$5=$A57)*(Gruppenleitung!$D$12:$IS$12=Dropdownlisten!$E$4))</f>
        <v>0</v>
      </c>
      <c r="G57" s="67">
        <f>SUMPRODUCT((Gruppenleitung!$D$5:$IS$5=$A57)*(Gruppenleitung!$D$83:$IS$83=Dropdownlisten!$S$2))</f>
        <v>0</v>
      </c>
      <c r="H57" s="80">
        <f>SUMPRODUCT((Gruppenleitung!$D$5:$IS$5=$A57)*(Gruppenleitung!$D$83:$IS$83=Dropdownlisten!$S$3))</f>
        <v>0</v>
      </c>
      <c r="I57" s="80">
        <f>SUMPRODUCT((Gruppenleitung!$D$5:$IS$5=$A57)*(Gruppenleitung!$D$83:$IS$83=Dropdownlisten!$S$4))</f>
        <v>0</v>
      </c>
      <c r="J57" s="68">
        <f>SUMPRODUCT((Gruppenleitung!$D$5:$IS$5=$A57)*(Gruppenleitung!$D$83:$IS$83=Dropdownlisten!$S$5))</f>
        <v>0</v>
      </c>
      <c r="K57" s="67">
        <f>SUMPRODUCT((Gruppenleitung!$D$5:$IS$5=$A57)*(Gruppenleitung!$D$45:$IS$45&gt;0))</f>
        <v>0</v>
      </c>
      <c r="L57" s="80">
        <f>SUMPRODUCT((Gruppenleitung!$D$5:$IS$5=$A57)*(Gruppenleitung!$D$51:$IS$51&gt;0))</f>
        <v>0</v>
      </c>
      <c r="M57" s="80">
        <f>SUMPRODUCT((Gruppenleitung!$D$5:$IS$5=$A57)*(Gruppenleitung!$D$57:$IS$57&gt;0))</f>
        <v>0</v>
      </c>
      <c r="N57" s="80">
        <f>SUMPRODUCT((Gruppenleitung!$D$5:$IS$5=$A57)*(Gruppenleitung!$D$63:$IS$63&gt;0))</f>
        <v>0</v>
      </c>
      <c r="O57" s="68">
        <f>SUMPRODUCT((Gruppenleitung!$D$5:$IS$5=$A57)*(Gruppenleitung!$D$69:$IS$69&gt;0))</f>
        <v>0</v>
      </c>
    </row>
    <row r="58" spans="1:18" ht="20.100000000000001" customHeight="1" thickBot="1" x14ac:dyDescent="0.3">
      <c r="A58" s="146" t="s">
        <v>17</v>
      </c>
      <c r="B58" s="146"/>
      <c r="C58" s="69">
        <f>COUNTIF(Gruppenleitung!$D$5:$IS$5,A58)</f>
        <v>0</v>
      </c>
      <c r="D58" s="70">
        <f>SUMPRODUCT((Gruppenleitung!$D$5:$IS$5=$A58)*(Gruppenleitung!$D$12:$IS$12=Dropdownlisten!$E$2))</f>
        <v>0</v>
      </c>
      <c r="E58" s="71">
        <f>SUMPRODUCT((Gruppenleitung!$D$5:$IS$5=$A58)*(Gruppenleitung!$D$12:$IS$12=Dropdownlisten!$E$3))</f>
        <v>0</v>
      </c>
      <c r="F58" s="72">
        <f>SUMPRODUCT((Gruppenleitung!$D$5:$IS$5=$A58)*(Gruppenleitung!$D$12:$IS$12=Dropdownlisten!$E$4))</f>
        <v>0</v>
      </c>
      <c r="G58" s="73">
        <f>SUMPRODUCT((Gruppenleitung!$D$5:$IS$5=$A58)*(Gruppenleitung!$D$83:$IS$83=Dropdownlisten!$S$2))</f>
        <v>0</v>
      </c>
      <c r="H58" s="74">
        <f>SUMPRODUCT((Gruppenleitung!$D$5:$IS$5=$A58)*(Gruppenleitung!$D$83:$IS$83=Dropdownlisten!$S$3))</f>
        <v>0</v>
      </c>
      <c r="I58" s="74">
        <f>SUMPRODUCT((Gruppenleitung!$D$5:$IS$5=$A58)*(Gruppenleitung!$D$83:$IS$83=Dropdownlisten!$S$4))</f>
        <v>0</v>
      </c>
      <c r="J58" s="75">
        <f>SUMPRODUCT((Gruppenleitung!$D$5:$IS$5=$A58)*(Gruppenleitung!$D$83:$IS$83=Dropdownlisten!$S$5))</f>
        <v>0</v>
      </c>
      <c r="K58" s="73">
        <f>SUMPRODUCT((Gruppenleitung!$D$5:$IS$5=$A58)*(Gruppenleitung!$D$45:$IS$45&gt;0))</f>
        <v>0</v>
      </c>
      <c r="L58" s="74">
        <f>SUMPRODUCT((Gruppenleitung!$D$5:$IS$5=$A58)*(Gruppenleitung!$D$51:$IS$51&gt;0))</f>
        <v>0</v>
      </c>
      <c r="M58" s="74">
        <f>SUMPRODUCT((Gruppenleitung!$D$5:$IS$5=$A58)*(Gruppenleitung!$D$57:$IS$57&gt;0))</f>
        <v>0</v>
      </c>
      <c r="N58" s="74">
        <f>SUMPRODUCT((Gruppenleitung!$D$5:$IS$5=$A58)*(Gruppenleitung!$D$63:$IS$63&gt;0))</f>
        <v>0</v>
      </c>
      <c r="O58" s="75">
        <f>SUMPRODUCT((Gruppenleitung!$D$5:$IS$5=$A58)*(Gruppenleitung!$D$69:$IS$69&gt;0))</f>
        <v>0</v>
      </c>
    </row>
    <row r="59" spans="1:18" ht="12" customHeight="1" x14ac:dyDescent="0.25">
      <c r="A59" s="148" t="s">
        <v>246</v>
      </c>
      <c r="B59" s="148"/>
      <c r="C59" s="148"/>
      <c r="D59" s="148"/>
      <c r="E59" s="148"/>
      <c r="F59" s="148"/>
      <c r="G59" s="148"/>
      <c r="H59" s="148"/>
      <c r="I59" s="148"/>
      <c r="J59" s="148"/>
      <c r="K59" s="148"/>
      <c r="L59" s="148"/>
      <c r="M59" s="148"/>
      <c r="N59" s="148"/>
      <c r="O59" s="148"/>
      <c r="P59" s="148"/>
    </row>
    <row r="60" spans="1:18" s="43" customFormat="1" ht="108.75" customHeight="1" thickBot="1" x14ac:dyDescent="0.3">
      <c r="A60" s="50"/>
      <c r="B60" s="50"/>
      <c r="C60" s="51" t="s">
        <v>230</v>
      </c>
      <c r="D60" s="49" t="s">
        <v>240</v>
      </c>
      <c r="E60" s="49" t="s">
        <v>241</v>
      </c>
      <c r="F60" s="49" t="s">
        <v>242</v>
      </c>
      <c r="G60" s="43" t="s">
        <v>261</v>
      </c>
      <c r="H60" s="43" t="s">
        <v>259</v>
      </c>
      <c r="I60" s="43" t="s">
        <v>260</v>
      </c>
      <c r="J60" s="43" t="s">
        <v>243</v>
      </c>
      <c r="K60" s="43" t="s">
        <v>227</v>
      </c>
      <c r="L60" s="43" t="s">
        <v>228</v>
      </c>
      <c r="M60" s="43" t="s">
        <v>98</v>
      </c>
      <c r="N60" s="43" t="s">
        <v>99</v>
      </c>
      <c r="O60" s="43" t="s">
        <v>100</v>
      </c>
      <c r="P60" s="36"/>
      <c r="Q60" s="36"/>
      <c r="R60" s="36"/>
    </row>
    <row r="61" spans="1:18" ht="20.100000000000001" customHeight="1" x14ac:dyDescent="0.25">
      <c r="A61" s="146" t="s">
        <v>18</v>
      </c>
      <c r="B61" s="146"/>
      <c r="C61" s="76">
        <f>COUNTIF(Gruppenleitung!$D$5:$IS$5,A61)</f>
        <v>0</v>
      </c>
      <c r="D61" s="58">
        <f>SUMPRODUCT((Gruppenleitung!$D$5:$IS$5=$A61)*(Gruppenleitung!$D$12:$IS$12=Dropdownlisten!$E$2))</f>
        <v>0</v>
      </c>
      <c r="E61" s="59">
        <f>SUMPRODUCT((Gruppenleitung!$D$5:$IS$5=$A61)*(Gruppenleitung!$D$12:$IS$12=Dropdownlisten!$E$3))</f>
        <v>0</v>
      </c>
      <c r="F61" s="60">
        <f>SUMPRODUCT((Gruppenleitung!$D$5:$IS$5=$A61)*(Gruppenleitung!$D$12:$IS$12=Dropdownlisten!$E$4))</f>
        <v>0</v>
      </c>
      <c r="G61" s="61">
        <f>SUMPRODUCT((Gruppenleitung!$D$5:$IS$5=$A61)*(Gruppenleitung!$D$83:$IS$83=Dropdownlisten!$S$2))</f>
        <v>0</v>
      </c>
      <c r="H61" s="62">
        <f>SUMPRODUCT((Gruppenleitung!$D$5:$IS$5=$A61)*(Gruppenleitung!$D$83:$IS$83=Dropdownlisten!$S$3))</f>
        <v>0</v>
      </c>
      <c r="I61" s="62">
        <f>SUMPRODUCT((Gruppenleitung!$D$5:$IS$5=$A61)*(Gruppenleitung!$D$83:$IS$83=Dropdownlisten!$S$4))</f>
        <v>0</v>
      </c>
      <c r="J61" s="63">
        <f>SUMPRODUCT((Gruppenleitung!$D$5:$IS$5=$A61)*(Gruppenleitung!$D$83:$IS$83=Dropdownlisten!$S$5))</f>
        <v>0</v>
      </c>
      <c r="K61" s="61">
        <f>SUMPRODUCT((Gruppenleitung!$D$5:$IS$5=$A61)*(Gruppenleitung!$D$45:$IS$45&gt;0))</f>
        <v>0</v>
      </c>
      <c r="L61" s="62">
        <f>SUMPRODUCT((Gruppenleitung!$D$5:$IS$5=$A61)*(Gruppenleitung!$D$51:$IS$51&gt;0))</f>
        <v>0</v>
      </c>
      <c r="M61" s="62">
        <f>SUMPRODUCT((Gruppenleitung!$D$5:$IS$5=$A61)*(Gruppenleitung!$D$57:$IS$57&gt;0))</f>
        <v>0</v>
      </c>
      <c r="N61" s="62">
        <f>SUMPRODUCT((Gruppenleitung!$D$5:$IS$5=$A61)*(Gruppenleitung!$D$63:$IS$63&gt;0))</f>
        <v>0</v>
      </c>
      <c r="O61" s="63">
        <f>SUMPRODUCT((Gruppenleitung!$D$5:$IS$5=$A61)*(Gruppenleitung!$D$69:$IS$69&gt;0))</f>
        <v>0</v>
      </c>
    </row>
    <row r="62" spans="1:18" ht="20.100000000000001" customHeight="1" x14ac:dyDescent="0.25">
      <c r="A62" s="146" t="s">
        <v>19</v>
      </c>
      <c r="B62" s="146"/>
      <c r="C62" s="57">
        <f>COUNTIF(Gruppenleitung!$D$5:$IS$5,A62)</f>
        <v>0</v>
      </c>
      <c r="D62" s="64">
        <f>SUMPRODUCT((Gruppenleitung!$D$5:$IS$5=$A62)*(Gruppenleitung!$D$12:$IS$12=Dropdownlisten!$E$2))</f>
        <v>0</v>
      </c>
      <c r="E62" s="65">
        <f>SUMPRODUCT((Gruppenleitung!$D$5:$IS$5=$A62)*(Gruppenleitung!$D$12:$IS$12=Dropdownlisten!$E$3))</f>
        <v>0</v>
      </c>
      <c r="F62" s="66">
        <f>SUMPRODUCT((Gruppenleitung!$D$5:$IS$5=$A62)*(Gruppenleitung!$D$12:$IS$12=Dropdownlisten!$E$4))</f>
        <v>0</v>
      </c>
      <c r="G62" s="67">
        <f>SUMPRODUCT((Gruppenleitung!$D$5:$IS$5=$A62)*(Gruppenleitung!$D$83:$IS$83=Dropdownlisten!$S$2))</f>
        <v>0</v>
      </c>
      <c r="H62" s="80">
        <f>SUMPRODUCT((Gruppenleitung!$D$5:$IS$5=$A62)*(Gruppenleitung!$D$83:$IS$83=Dropdownlisten!$S$3))</f>
        <v>0</v>
      </c>
      <c r="I62" s="80">
        <f>SUMPRODUCT((Gruppenleitung!$D$5:$IS$5=$A62)*(Gruppenleitung!$D$83:$IS$83=Dropdownlisten!$S$4))</f>
        <v>0</v>
      </c>
      <c r="J62" s="68">
        <f>SUMPRODUCT((Gruppenleitung!$D$5:$IS$5=$A62)*(Gruppenleitung!$D$83:$IS$83=Dropdownlisten!$S$5))</f>
        <v>0</v>
      </c>
      <c r="K62" s="67">
        <f>SUMPRODUCT((Gruppenleitung!$D$5:$IS$5=$A62)*(Gruppenleitung!$D$45:$IS$45&gt;0))</f>
        <v>0</v>
      </c>
      <c r="L62" s="80">
        <f>SUMPRODUCT((Gruppenleitung!$D$5:$IS$5=$A62)*(Gruppenleitung!$D$51:$IS$51&gt;0))</f>
        <v>0</v>
      </c>
      <c r="M62" s="80">
        <f>SUMPRODUCT((Gruppenleitung!$D$5:$IS$5=$A62)*(Gruppenleitung!$D$57:$IS$57&gt;0))</f>
        <v>0</v>
      </c>
      <c r="N62" s="80">
        <f>SUMPRODUCT((Gruppenleitung!$D$5:$IS$5=$A62)*(Gruppenleitung!$D$63:$IS$63&gt;0))</f>
        <v>0</v>
      </c>
      <c r="O62" s="68">
        <f>SUMPRODUCT((Gruppenleitung!$D$5:$IS$5=$A62)*(Gruppenleitung!$D$69:$IS$69&gt;0))</f>
        <v>0</v>
      </c>
    </row>
    <row r="63" spans="1:18" ht="20.100000000000001" customHeight="1" x14ac:dyDescent="0.25">
      <c r="A63" s="146" t="s">
        <v>20</v>
      </c>
      <c r="B63" s="146"/>
      <c r="C63" s="57">
        <f>COUNTIF(Gruppenleitung!$D$5:$IS$5,A63)</f>
        <v>0</v>
      </c>
      <c r="D63" s="64">
        <f>SUMPRODUCT((Gruppenleitung!$D$5:$IS$5=$A63)*(Gruppenleitung!$D$12:$IS$12=Dropdownlisten!$E$2))</f>
        <v>0</v>
      </c>
      <c r="E63" s="65">
        <f>SUMPRODUCT((Gruppenleitung!$D$5:$IS$5=$A63)*(Gruppenleitung!$D$12:$IS$12=Dropdownlisten!$E$3))</f>
        <v>0</v>
      </c>
      <c r="F63" s="66">
        <f>SUMPRODUCT((Gruppenleitung!$D$5:$IS$5=$A63)*(Gruppenleitung!$D$12:$IS$12=Dropdownlisten!$E$4))</f>
        <v>0</v>
      </c>
      <c r="G63" s="67">
        <f>SUMPRODUCT((Gruppenleitung!$D$5:$IS$5=$A63)*(Gruppenleitung!$D$83:$IS$83=Dropdownlisten!$S$2))</f>
        <v>0</v>
      </c>
      <c r="H63" s="80">
        <f>SUMPRODUCT((Gruppenleitung!$D$5:$IS$5=$A63)*(Gruppenleitung!$D$83:$IS$83=Dropdownlisten!$S$3))</f>
        <v>0</v>
      </c>
      <c r="I63" s="80">
        <f>SUMPRODUCT((Gruppenleitung!$D$5:$IS$5=$A63)*(Gruppenleitung!$D$83:$IS$83=Dropdownlisten!$S$4))</f>
        <v>0</v>
      </c>
      <c r="J63" s="68">
        <f>SUMPRODUCT((Gruppenleitung!$D$5:$IS$5=$A63)*(Gruppenleitung!$D$83:$IS$83=Dropdownlisten!$S$5))</f>
        <v>0</v>
      </c>
      <c r="K63" s="67">
        <f>SUMPRODUCT((Gruppenleitung!$D$5:$IS$5=$A63)*(Gruppenleitung!$D$45:$IS$45&gt;0))</f>
        <v>0</v>
      </c>
      <c r="L63" s="80">
        <f>SUMPRODUCT((Gruppenleitung!$D$5:$IS$5=$A63)*(Gruppenleitung!$D$51:$IS$51&gt;0))</f>
        <v>0</v>
      </c>
      <c r="M63" s="80">
        <f>SUMPRODUCT((Gruppenleitung!$D$5:$IS$5=$A63)*(Gruppenleitung!$D$57:$IS$57&gt;0))</f>
        <v>0</v>
      </c>
      <c r="N63" s="80">
        <f>SUMPRODUCT((Gruppenleitung!$D$5:$IS$5=$A63)*(Gruppenleitung!$D$63:$IS$63&gt;0))</f>
        <v>0</v>
      </c>
      <c r="O63" s="68">
        <f>SUMPRODUCT((Gruppenleitung!$D$5:$IS$5=$A63)*(Gruppenleitung!$D$69:$IS$69&gt;0))</f>
        <v>0</v>
      </c>
    </row>
    <row r="64" spans="1:18" ht="20.100000000000001" customHeight="1" x14ac:dyDescent="0.25">
      <c r="A64" s="146" t="s">
        <v>21</v>
      </c>
      <c r="B64" s="146"/>
      <c r="C64" s="57">
        <f>COUNTIF(Gruppenleitung!$D$5:$IS$5,A64)</f>
        <v>0</v>
      </c>
      <c r="D64" s="64">
        <f>SUMPRODUCT((Gruppenleitung!$D$5:$IS$5=$A64)*(Gruppenleitung!$D$12:$IS$12=Dropdownlisten!$E$2))</f>
        <v>0</v>
      </c>
      <c r="E64" s="65">
        <f>SUMPRODUCT((Gruppenleitung!$D$5:$IS$5=$A64)*(Gruppenleitung!$D$12:$IS$12=Dropdownlisten!$E$3))</f>
        <v>0</v>
      </c>
      <c r="F64" s="66">
        <f>SUMPRODUCT((Gruppenleitung!$D$5:$IS$5=$A64)*(Gruppenleitung!$D$12:$IS$12=Dropdownlisten!$E$4))</f>
        <v>0</v>
      </c>
      <c r="G64" s="67">
        <f>SUMPRODUCT((Gruppenleitung!$D$5:$IS$5=$A64)*(Gruppenleitung!$D$83:$IS$83=Dropdownlisten!$S$2))</f>
        <v>0</v>
      </c>
      <c r="H64" s="80">
        <f>SUMPRODUCT((Gruppenleitung!$D$5:$IS$5=$A64)*(Gruppenleitung!$D$83:$IS$83=Dropdownlisten!$S$3))</f>
        <v>0</v>
      </c>
      <c r="I64" s="80">
        <f>SUMPRODUCT((Gruppenleitung!$D$5:$IS$5=$A64)*(Gruppenleitung!$D$83:$IS$83=Dropdownlisten!$S$4))</f>
        <v>0</v>
      </c>
      <c r="J64" s="68">
        <f>SUMPRODUCT((Gruppenleitung!$D$5:$IS$5=$A64)*(Gruppenleitung!$D$83:$IS$83=Dropdownlisten!$S$5))</f>
        <v>0</v>
      </c>
      <c r="K64" s="67">
        <f>SUMPRODUCT((Gruppenleitung!$D$5:$IS$5=$A64)*(Gruppenleitung!$D$45:$IS$45&gt;0))</f>
        <v>0</v>
      </c>
      <c r="L64" s="80">
        <f>SUMPRODUCT((Gruppenleitung!$D$5:$IS$5=$A64)*(Gruppenleitung!$D$51:$IS$51&gt;0))</f>
        <v>0</v>
      </c>
      <c r="M64" s="80">
        <f>SUMPRODUCT((Gruppenleitung!$D$5:$IS$5=$A64)*(Gruppenleitung!$D$57:$IS$57&gt;0))</f>
        <v>0</v>
      </c>
      <c r="N64" s="80">
        <f>SUMPRODUCT((Gruppenleitung!$D$5:$IS$5=$A64)*(Gruppenleitung!$D$63:$IS$63&gt;0))</f>
        <v>0</v>
      </c>
      <c r="O64" s="68">
        <f>SUMPRODUCT((Gruppenleitung!$D$5:$IS$5=$A64)*(Gruppenleitung!$D$69:$IS$69&gt;0))</f>
        <v>0</v>
      </c>
    </row>
    <row r="65" spans="1:15" ht="20.100000000000001" customHeight="1" x14ac:dyDescent="0.25">
      <c r="A65" s="146" t="s">
        <v>22</v>
      </c>
      <c r="B65" s="146"/>
      <c r="C65" s="57">
        <f>COUNTIF(Gruppenleitung!$D$5:$IS$5,A65)</f>
        <v>0</v>
      </c>
      <c r="D65" s="64">
        <f>SUMPRODUCT((Gruppenleitung!$D$5:$IS$5=$A65)*(Gruppenleitung!$D$12:$IS$12=Dropdownlisten!$E$2))</f>
        <v>0</v>
      </c>
      <c r="E65" s="65">
        <f>SUMPRODUCT((Gruppenleitung!$D$5:$IS$5=$A65)*(Gruppenleitung!$D$12:$IS$12=Dropdownlisten!$E$3))</f>
        <v>0</v>
      </c>
      <c r="F65" s="66">
        <f>SUMPRODUCT((Gruppenleitung!$D$5:$IS$5=$A65)*(Gruppenleitung!$D$12:$IS$12=Dropdownlisten!$E$4))</f>
        <v>0</v>
      </c>
      <c r="G65" s="67">
        <f>SUMPRODUCT((Gruppenleitung!$D$5:$IS$5=$A65)*(Gruppenleitung!$D$83:$IS$83=Dropdownlisten!$S$2))</f>
        <v>0</v>
      </c>
      <c r="H65" s="80">
        <f>SUMPRODUCT((Gruppenleitung!$D$5:$IS$5=$A65)*(Gruppenleitung!$D$83:$IS$83=Dropdownlisten!$S$3))</f>
        <v>0</v>
      </c>
      <c r="I65" s="80">
        <f>SUMPRODUCT((Gruppenleitung!$D$5:$IS$5=$A65)*(Gruppenleitung!$D$83:$IS$83=Dropdownlisten!$S$4))</f>
        <v>0</v>
      </c>
      <c r="J65" s="68">
        <f>SUMPRODUCT((Gruppenleitung!$D$5:$IS$5=$A65)*(Gruppenleitung!$D$83:$IS$83=Dropdownlisten!$S$5))</f>
        <v>0</v>
      </c>
      <c r="K65" s="67">
        <f>SUMPRODUCT((Gruppenleitung!$D$5:$IS$5=$A65)*(Gruppenleitung!$D$45:$IS$45&gt;0))</f>
        <v>0</v>
      </c>
      <c r="L65" s="80">
        <f>SUMPRODUCT((Gruppenleitung!$D$5:$IS$5=$A65)*(Gruppenleitung!$D$51:$IS$51&gt;0))</f>
        <v>0</v>
      </c>
      <c r="M65" s="80">
        <f>SUMPRODUCT((Gruppenleitung!$D$5:$IS$5=$A65)*(Gruppenleitung!$D$57:$IS$57&gt;0))</f>
        <v>0</v>
      </c>
      <c r="N65" s="80">
        <f>SUMPRODUCT((Gruppenleitung!$D$5:$IS$5=$A65)*(Gruppenleitung!$D$63:$IS$63&gt;0))</f>
        <v>0</v>
      </c>
      <c r="O65" s="68">
        <f>SUMPRODUCT((Gruppenleitung!$D$5:$IS$5=$A65)*(Gruppenleitung!$D$69:$IS$69&gt;0))</f>
        <v>0</v>
      </c>
    </row>
    <row r="66" spans="1:15" ht="20.100000000000001" customHeight="1" x14ac:dyDescent="0.25">
      <c r="A66" s="146" t="s">
        <v>23</v>
      </c>
      <c r="B66" s="146"/>
      <c r="C66" s="57">
        <f>COUNTIF(Gruppenleitung!$D$5:$IS$5,A66)</f>
        <v>0</v>
      </c>
      <c r="D66" s="64">
        <f>SUMPRODUCT((Gruppenleitung!$D$5:$IS$5=$A66)*(Gruppenleitung!$D$12:$IS$12=Dropdownlisten!$E$2))</f>
        <v>0</v>
      </c>
      <c r="E66" s="65">
        <f>SUMPRODUCT((Gruppenleitung!$D$5:$IS$5=$A66)*(Gruppenleitung!$D$12:$IS$12=Dropdownlisten!$E$3))</f>
        <v>0</v>
      </c>
      <c r="F66" s="66">
        <f>SUMPRODUCT((Gruppenleitung!$D$5:$IS$5=$A66)*(Gruppenleitung!$D$12:$IS$12=Dropdownlisten!$E$4))</f>
        <v>0</v>
      </c>
      <c r="G66" s="67">
        <f>SUMPRODUCT((Gruppenleitung!$D$5:$IS$5=$A66)*(Gruppenleitung!$D$83:$IS$83=Dropdownlisten!$S$2))</f>
        <v>0</v>
      </c>
      <c r="H66" s="80">
        <f>SUMPRODUCT((Gruppenleitung!$D$5:$IS$5=$A66)*(Gruppenleitung!$D$83:$IS$83=Dropdownlisten!$S$3))</f>
        <v>0</v>
      </c>
      <c r="I66" s="80">
        <f>SUMPRODUCT((Gruppenleitung!$D$5:$IS$5=$A66)*(Gruppenleitung!$D$83:$IS$83=Dropdownlisten!$S$4))</f>
        <v>0</v>
      </c>
      <c r="J66" s="68">
        <f>SUMPRODUCT((Gruppenleitung!$D$5:$IS$5=$A66)*(Gruppenleitung!$D$83:$IS$83=Dropdownlisten!$S$5))</f>
        <v>0</v>
      </c>
      <c r="K66" s="67">
        <f>SUMPRODUCT((Gruppenleitung!$D$5:$IS$5=$A66)*(Gruppenleitung!$D$45:$IS$45&gt;0))</f>
        <v>0</v>
      </c>
      <c r="L66" s="80">
        <f>SUMPRODUCT((Gruppenleitung!$D$5:$IS$5=$A66)*(Gruppenleitung!$D$51:$IS$51&gt;0))</f>
        <v>0</v>
      </c>
      <c r="M66" s="80">
        <f>SUMPRODUCT((Gruppenleitung!$D$5:$IS$5=$A66)*(Gruppenleitung!$D$57:$IS$57&gt;0))</f>
        <v>0</v>
      </c>
      <c r="N66" s="80">
        <f>SUMPRODUCT((Gruppenleitung!$D$5:$IS$5=$A66)*(Gruppenleitung!$D$63:$IS$63&gt;0))</f>
        <v>0</v>
      </c>
      <c r="O66" s="68">
        <f>SUMPRODUCT((Gruppenleitung!$D$5:$IS$5=$A66)*(Gruppenleitung!$D$69:$IS$69&gt;0))</f>
        <v>0</v>
      </c>
    </row>
    <row r="67" spans="1:15" ht="20.100000000000001" customHeight="1" x14ac:dyDescent="0.25">
      <c r="A67" s="146" t="s">
        <v>24</v>
      </c>
      <c r="B67" s="146"/>
      <c r="C67" s="57">
        <f>COUNTIF(Gruppenleitung!$D$5:$IS$5,A67)</f>
        <v>0</v>
      </c>
      <c r="D67" s="64">
        <f>SUMPRODUCT((Gruppenleitung!$D$5:$IS$5=$A67)*(Gruppenleitung!$D$12:$IS$12=Dropdownlisten!$E$2))</f>
        <v>0</v>
      </c>
      <c r="E67" s="65">
        <f>SUMPRODUCT((Gruppenleitung!$D$5:$IS$5=$A67)*(Gruppenleitung!$D$12:$IS$12=Dropdownlisten!$E$3))</f>
        <v>0</v>
      </c>
      <c r="F67" s="66">
        <f>SUMPRODUCT((Gruppenleitung!$D$5:$IS$5=$A67)*(Gruppenleitung!$D$12:$IS$12=Dropdownlisten!$E$4))</f>
        <v>0</v>
      </c>
      <c r="G67" s="67">
        <f>SUMPRODUCT((Gruppenleitung!$D$5:$IS$5=$A67)*(Gruppenleitung!$D$83:$IS$83=Dropdownlisten!$S$2))</f>
        <v>0</v>
      </c>
      <c r="H67" s="80">
        <f>SUMPRODUCT((Gruppenleitung!$D$5:$IS$5=$A67)*(Gruppenleitung!$D$83:$IS$83=Dropdownlisten!$S$3))</f>
        <v>0</v>
      </c>
      <c r="I67" s="80">
        <f>SUMPRODUCT((Gruppenleitung!$D$5:$IS$5=$A67)*(Gruppenleitung!$D$83:$IS$83=Dropdownlisten!$S$4))</f>
        <v>0</v>
      </c>
      <c r="J67" s="68">
        <f>SUMPRODUCT((Gruppenleitung!$D$5:$IS$5=$A67)*(Gruppenleitung!$D$83:$IS$83=Dropdownlisten!$S$5))</f>
        <v>0</v>
      </c>
      <c r="K67" s="67">
        <f>SUMPRODUCT((Gruppenleitung!$D$5:$IS$5=$A67)*(Gruppenleitung!$D$45:$IS$45&gt;0))</f>
        <v>0</v>
      </c>
      <c r="L67" s="80">
        <f>SUMPRODUCT((Gruppenleitung!$D$5:$IS$5=$A67)*(Gruppenleitung!$D$51:$IS$51&gt;0))</f>
        <v>0</v>
      </c>
      <c r="M67" s="80">
        <f>SUMPRODUCT((Gruppenleitung!$D$5:$IS$5=$A67)*(Gruppenleitung!$D$57:$IS$57&gt;0))</f>
        <v>0</v>
      </c>
      <c r="N67" s="80">
        <f>SUMPRODUCT((Gruppenleitung!$D$5:$IS$5=$A67)*(Gruppenleitung!$D$63:$IS$63&gt;0))</f>
        <v>0</v>
      </c>
      <c r="O67" s="68">
        <f>SUMPRODUCT((Gruppenleitung!$D$5:$IS$5=$A67)*(Gruppenleitung!$D$69:$IS$69&gt;0))</f>
        <v>0</v>
      </c>
    </row>
    <row r="68" spans="1:15" ht="20.100000000000001" customHeight="1" x14ac:dyDescent="0.25">
      <c r="A68" s="146" t="s">
        <v>25</v>
      </c>
      <c r="B68" s="146"/>
      <c r="C68" s="57">
        <f>COUNTIF(Gruppenleitung!$D$5:$IS$5,A68)</f>
        <v>0</v>
      </c>
      <c r="D68" s="64">
        <f>SUMPRODUCT((Gruppenleitung!$D$5:$IS$5=$A68)*(Gruppenleitung!$D$12:$IS$12=Dropdownlisten!$E$2))</f>
        <v>0</v>
      </c>
      <c r="E68" s="65">
        <f>SUMPRODUCT((Gruppenleitung!$D$5:$IS$5=$A68)*(Gruppenleitung!$D$12:$IS$12=Dropdownlisten!$E$3))</f>
        <v>0</v>
      </c>
      <c r="F68" s="66">
        <f>SUMPRODUCT((Gruppenleitung!$D$5:$IS$5=$A68)*(Gruppenleitung!$D$12:$IS$12=Dropdownlisten!$E$4))</f>
        <v>0</v>
      </c>
      <c r="G68" s="67">
        <f>SUMPRODUCT((Gruppenleitung!$D$5:$IS$5=$A68)*(Gruppenleitung!$D$83:$IS$83=Dropdownlisten!$S$2))</f>
        <v>0</v>
      </c>
      <c r="H68" s="80">
        <f>SUMPRODUCT((Gruppenleitung!$D$5:$IS$5=$A68)*(Gruppenleitung!$D$83:$IS$83=Dropdownlisten!$S$3))</f>
        <v>0</v>
      </c>
      <c r="I68" s="80">
        <f>SUMPRODUCT((Gruppenleitung!$D$5:$IS$5=$A68)*(Gruppenleitung!$D$83:$IS$83=Dropdownlisten!$S$4))</f>
        <v>0</v>
      </c>
      <c r="J68" s="68">
        <f>SUMPRODUCT((Gruppenleitung!$D$5:$IS$5=$A68)*(Gruppenleitung!$D$83:$IS$83=Dropdownlisten!$S$5))</f>
        <v>0</v>
      </c>
      <c r="K68" s="67">
        <f>SUMPRODUCT((Gruppenleitung!$D$5:$IS$5=$A68)*(Gruppenleitung!$D$45:$IS$45&gt;0))</f>
        <v>0</v>
      </c>
      <c r="L68" s="80">
        <f>SUMPRODUCT((Gruppenleitung!$D$5:$IS$5=$A68)*(Gruppenleitung!$D$51:$IS$51&gt;0))</f>
        <v>0</v>
      </c>
      <c r="M68" s="80">
        <f>SUMPRODUCT((Gruppenleitung!$D$5:$IS$5=$A68)*(Gruppenleitung!$D$57:$IS$57&gt;0))</f>
        <v>0</v>
      </c>
      <c r="N68" s="80">
        <f>SUMPRODUCT((Gruppenleitung!$D$5:$IS$5=$A68)*(Gruppenleitung!$D$63:$IS$63&gt;0))</f>
        <v>0</v>
      </c>
      <c r="O68" s="68">
        <f>SUMPRODUCT((Gruppenleitung!$D$5:$IS$5=$A68)*(Gruppenleitung!$D$69:$IS$69&gt;0))</f>
        <v>0</v>
      </c>
    </row>
    <row r="69" spans="1:15" ht="20.100000000000001" customHeight="1" x14ac:dyDescent="0.25">
      <c r="A69" s="146" t="s">
        <v>26</v>
      </c>
      <c r="B69" s="146"/>
      <c r="C69" s="57">
        <f>COUNTIF(Gruppenleitung!$D$5:$IS$5,A69)</f>
        <v>0</v>
      </c>
      <c r="D69" s="64">
        <f>SUMPRODUCT((Gruppenleitung!$D$5:$IS$5=$A69)*(Gruppenleitung!$D$12:$IS$12=Dropdownlisten!$E$2))</f>
        <v>0</v>
      </c>
      <c r="E69" s="65">
        <f>SUMPRODUCT((Gruppenleitung!$D$5:$IS$5=$A69)*(Gruppenleitung!$D$12:$IS$12=Dropdownlisten!$E$3))</f>
        <v>0</v>
      </c>
      <c r="F69" s="66">
        <f>SUMPRODUCT((Gruppenleitung!$D$5:$IS$5=$A69)*(Gruppenleitung!$D$12:$IS$12=Dropdownlisten!$E$4))</f>
        <v>0</v>
      </c>
      <c r="G69" s="67">
        <f>SUMPRODUCT((Gruppenleitung!$D$5:$IS$5=$A69)*(Gruppenleitung!$D$83:$IS$83=Dropdownlisten!$S$2))</f>
        <v>0</v>
      </c>
      <c r="H69" s="80">
        <f>SUMPRODUCT((Gruppenleitung!$D$5:$IS$5=$A69)*(Gruppenleitung!$D$83:$IS$83=Dropdownlisten!$S$3))</f>
        <v>0</v>
      </c>
      <c r="I69" s="80">
        <f>SUMPRODUCT((Gruppenleitung!$D$5:$IS$5=$A69)*(Gruppenleitung!$D$83:$IS$83=Dropdownlisten!$S$4))</f>
        <v>0</v>
      </c>
      <c r="J69" s="68">
        <f>SUMPRODUCT((Gruppenleitung!$D$5:$IS$5=$A69)*(Gruppenleitung!$D$83:$IS$83=Dropdownlisten!$S$5))</f>
        <v>0</v>
      </c>
      <c r="K69" s="67">
        <f>SUMPRODUCT((Gruppenleitung!$D$5:$IS$5=$A69)*(Gruppenleitung!$D$45:$IS$45&gt;0))</f>
        <v>0</v>
      </c>
      <c r="L69" s="80">
        <f>SUMPRODUCT((Gruppenleitung!$D$5:$IS$5=$A69)*(Gruppenleitung!$D$51:$IS$51&gt;0))</f>
        <v>0</v>
      </c>
      <c r="M69" s="80">
        <f>SUMPRODUCT((Gruppenleitung!$D$5:$IS$5=$A69)*(Gruppenleitung!$D$57:$IS$57&gt;0))</f>
        <v>0</v>
      </c>
      <c r="N69" s="80">
        <f>SUMPRODUCT((Gruppenleitung!$D$5:$IS$5=$A69)*(Gruppenleitung!$D$63:$IS$63&gt;0))</f>
        <v>0</v>
      </c>
      <c r="O69" s="68">
        <f>SUMPRODUCT((Gruppenleitung!$D$5:$IS$5=$A69)*(Gruppenleitung!$D$69:$IS$69&gt;0))</f>
        <v>0</v>
      </c>
    </row>
    <row r="70" spans="1:15" ht="20.100000000000001" customHeight="1" x14ac:dyDescent="0.25">
      <c r="A70" s="146" t="s">
        <v>225</v>
      </c>
      <c r="B70" s="146"/>
      <c r="C70" s="57">
        <f>COUNTIF(Gruppenleitung!$D$5:$IS$5,A70)</f>
        <v>0</v>
      </c>
      <c r="D70" s="64">
        <f>SUMPRODUCT((Gruppenleitung!$D$5:$IS$5=$A70)*(Gruppenleitung!$D$12:$IS$12=Dropdownlisten!$E$2))</f>
        <v>0</v>
      </c>
      <c r="E70" s="65">
        <f>SUMPRODUCT((Gruppenleitung!$D$5:$IS$5=$A70)*(Gruppenleitung!$D$12:$IS$12=Dropdownlisten!$E$3))</f>
        <v>0</v>
      </c>
      <c r="F70" s="66">
        <f>SUMPRODUCT((Gruppenleitung!$D$5:$IS$5=$A70)*(Gruppenleitung!$D$12:$IS$12=Dropdownlisten!$E$4))</f>
        <v>0</v>
      </c>
      <c r="G70" s="67">
        <f>SUMPRODUCT((Gruppenleitung!$D$5:$IS$5=$A70)*(Gruppenleitung!$D$83:$IS$83=Dropdownlisten!$S$2))</f>
        <v>0</v>
      </c>
      <c r="H70" s="80">
        <f>SUMPRODUCT((Gruppenleitung!$D$5:$IS$5=$A70)*(Gruppenleitung!$D$83:$IS$83=Dropdownlisten!$S$3))</f>
        <v>0</v>
      </c>
      <c r="I70" s="80">
        <f>SUMPRODUCT((Gruppenleitung!$D$5:$IS$5=$A70)*(Gruppenleitung!$D$83:$IS$83=Dropdownlisten!$S$4))</f>
        <v>0</v>
      </c>
      <c r="J70" s="68">
        <f>SUMPRODUCT((Gruppenleitung!$D$5:$IS$5=$A70)*(Gruppenleitung!$D$83:$IS$83=Dropdownlisten!$S$5))</f>
        <v>0</v>
      </c>
      <c r="K70" s="67">
        <f>SUMPRODUCT((Gruppenleitung!$D$5:$IS$5=$A70)*(Gruppenleitung!$D$45:$IS$45&gt;0))</f>
        <v>0</v>
      </c>
      <c r="L70" s="80">
        <f>SUMPRODUCT((Gruppenleitung!$D$5:$IS$5=$A70)*(Gruppenleitung!$D$51:$IS$51&gt;0))</f>
        <v>0</v>
      </c>
      <c r="M70" s="80">
        <f>SUMPRODUCT((Gruppenleitung!$D$5:$IS$5=$A70)*(Gruppenleitung!$D$57:$IS$57&gt;0))</f>
        <v>0</v>
      </c>
      <c r="N70" s="80">
        <f>SUMPRODUCT((Gruppenleitung!$D$5:$IS$5=$A70)*(Gruppenleitung!$D$63:$IS$63&gt;0))</f>
        <v>0</v>
      </c>
      <c r="O70" s="68">
        <f>SUMPRODUCT((Gruppenleitung!$D$5:$IS$5=$A70)*(Gruppenleitung!$D$69:$IS$69&gt;0))</f>
        <v>0</v>
      </c>
    </row>
    <row r="71" spans="1:15" ht="20.100000000000001" customHeight="1" x14ac:dyDescent="0.25">
      <c r="A71" s="146" t="s">
        <v>27</v>
      </c>
      <c r="B71" s="146"/>
      <c r="C71" s="57">
        <f>COUNTIF(Gruppenleitung!$D$5:$IS$5,A71)</f>
        <v>0</v>
      </c>
      <c r="D71" s="64">
        <f>SUMPRODUCT((Gruppenleitung!$D$5:$IS$5=$A71)*(Gruppenleitung!$D$12:$IS$12=Dropdownlisten!$E$2))</f>
        <v>0</v>
      </c>
      <c r="E71" s="65">
        <f>SUMPRODUCT((Gruppenleitung!$D$5:$IS$5=$A71)*(Gruppenleitung!$D$12:$IS$12=Dropdownlisten!$E$3))</f>
        <v>0</v>
      </c>
      <c r="F71" s="66">
        <f>SUMPRODUCT((Gruppenleitung!$D$5:$IS$5=$A71)*(Gruppenleitung!$D$12:$IS$12=Dropdownlisten!$E$4))</f>
        <v>0</v>
      </c>
      <c r="G71" s="67">
        <f>SUMPRODUCT((Gruppenleitung!$D$5:$IS$5=$A71)*(Gruppenleitung!$D$83:$IS$83=Dropdownlisten!$S$2))</f>
        <v>0</v>
      </c>
      <c r="H71" s="80">
        <f>SUMPRODUCT((Gruppenleitung!$D$5:$IS$5=$A71)*(Gruppenleitung!$D$83:$IS$83=Dropdownlisten!$S$3))</f>
        <v>0</v>
      </c>
      <c r="I71" s="80">
        <f>SUMPRODUCT((Gruppenleitung!$D$5:$IS$5=$A71)*(Gruppenleitung!$D$83:$IS$83=Dropdownlisten!$S$4))</f>
        <v>0</v>
      </c>
      <c r="J71" s="68">
        <f>SUMPRODUCT((Gruppenleitung!$D$5:$IS$5=$A71)*(Gruppenleitung!$D$83:$IS$83=Dropdownlisten!$S$5))</f>
        <v>0</v>
      </c>
      <c r="K71" s="67">
        <f>SUMPRODUCT((Gruppenleitung!$D$5:$IS$5=$A71)*(Gruppenleitung!$D$45:$IS$45&gt;0))</f>
        <v>0</v>
      </c>
      <c r="L71" s="80">
        <f>SUMPRODUCT((Gruppenleitung!$D$5:$IS$5=$A71)*(Gruppenleitung!$D$51:$IS$51&gt;0))</f>
        <v>0</v>
      </c>
      <c r="M71" s="80">
        <f>SUMPRODUCT((Gruppenleitung!$D$5:$IS$5=$A71)*(Gruppenleitung!$D$57:$IS$57&gt;0))</f>
        <v>0</v>
      </c>
      <c r="N71" s="80">
        <f>SUMPRODUCT((Gruppenleitung!$D$5:$IS$5=$A71)*(Gruppenleitung!$D$63:$IS$63&gt;0))</f>
        <v>0</v>
      </c>
      <c r="O71" s="68">
        <f>SUMPRODUCT((Gruppenleitung!$D$5:$IS$5=$A71)*(Gruppenleitung!$D$69:$IS$69&gt;0))</f>
        <v>0</v>
      </c>
    </row>
    <row r="72" spans="1:15" ht="20.100000000000001" customHeight="1" x14ac:dyDescent="0.25">
      <c r="A72" s="146" t="s">
        <v>28</v>
      </c>
      <c r="B72" s="146"/>
      <c r="C72" s="77">
        <f>COUNTIF(Gruppenleitung!$D$5:$IS$5,A72)</f>
        <v>0</v>
      </c>
      <c r="D72" s="64">
        <f>SUMPRODUCT((Gruppenleitung!$D$5:$IS$5=$A72)*(Gruppenleitung!$D$12:$IS$12=Dropdownlisten!$E$2))</f>
        <v>0</v>
      </c>
      <c r="E72" s="65">
        <f>SUMPRODUCT((Gruppenleitung!$D$5:$IS$5=$A72)*(Gruppenleitung!$D$12:$IS$12=Dropdownlisten!$E$3))</f>
        <v>0</v>
      </c>
      <c r="F72" s="66">
        <f>SUMPRODUCT((Gruppenleitung!$D$5:$IS$5=$A72)*(Gruppenleitung!$D$12:$IS$12=Dropdownlisten!$E$4))</f>
        <v>0</v>
      </c>
      <c r="G72" s="67">
        <f>SUMPRODUCT((Gruppenleitung!$D$5:$IS$5=$A72)*(Gruppenleitung!$D$83:$IS$83=Dropdownlisten!$S$2))</f>
        <v>0</v>
      </c>
      <c r="H72" s="80">
        <f>SUMPRODUCT((Gruppenleitung!$D$5:$IS$5=$A72)*(Gruppenleitung!$D$83:$IS$83=Dropdownlisten!$S$3))</f>
        <v>0</v>
      </c>
      <c r="I72" s="80">
        <f>SUMPRODUCT((Gruppenleitung!$D$5:$IS$5=$A72)*(Gruppenleitung!$D$83:$IS$83=Dropdownlisten!$S$4))</f>
        <v>0</v>
      </c>
      <c r="J72" s="68">
        <f>SUMPRODUCT((Gruppenleitung!$D$5:$IS$5=$A72)*(Gruppenleitung!$D$83:$IS$83=Dropdownlisten!$S$5))</f>
        <v>0</v>
      </c>
      <c r="K72" s="67">
        <f>SUMPRODUCT((Gruppenleitung!$D$5:$IS$5=$A72)*(Gruppenleitung!$D$45:$IS$45&gt;0))</f>
        <v>0</v>
      </c>
      <c r="L72" s="80">
        <f>SUMPRODUCT((Gruppenleitung!$D$5:$IS$5=$A72)*(Gruppenleitung!$D$51:$IS$51&gt;0))</f>
        <v>0</v>
      </c>
      <c r="M72" s="80">
        <f>SUMPRODUCT((Gruppenleitung!$D$5:$IS$5=$A72)*(Gruppenleitung!$D$57:$IS$57&gt;0))</f>
        <v>0</v>
      </c>
      <c r="N72" s="80">
        <f>SUMPRODUCT((Gruppenleitung!$D$5:$IS$5=$A72)*(Gruppenleitung!$D$63:$IS$63&gt;0))</f>
        <v>0</v>
      </c>
      <c r="O72" s="68">
        <f>SUMPRODUCT((Gruppenleitung!$D$5:$IS$5=$A72)*(Gruppenleitung!$D$69:$IS$69&gt;0))</f>
        <v>0</v>
      </c>
    </row>
    <row r="73" spans="1:15" ht="20.100000000000001" customHeight="1" x14ac:dyDescent="0.25">
      <c r="A73" s="146" t="s">
        <v>29</v>
      </c>
      <c r="B73" s="146"/>
      <c r="C73" s="77">
        <f>COUNTIF(Gruppenleitung!$D$5:$IS$5,A73)</f>
        <v>0</v>
      </c>
      <c r="D73" s="64">
        <f>SUMPRODUCT((Gruppenleitung!$D$5:$IS$5=$A73)*(Gruppenleitung!$D$12:$IS$12=Dropdownlisten!$E$2))</f>
        <v>0</v>
      </c>
      <c r="E73" s="65">
        <f>SUMPRODUCT((Gruppenleitung!$D$5:$IS$5=$A73)*(Gruppenleitung!$D$12:$IS$12=Dropdownlisten!$E$3))</f>
        <v>0</v>
      </c>
      <c r="F73" s="66">
        <f>SUMPRODUCT((Gruppenleitung!$D$5:$IS$5=$A73)*(Gruppenleitung!$D$12:$IS$12=Dropdownlisten!$E$4))</f>
        <v>0</v>
      </c>
      <c r="G73" s="67">
        <f>SUMPRODUCT((Gruppenleitung!$D$5:$IS$5=$A73)*(Gruppenleitung!$D$83:$IS$83=Dropdownlisten!$S$2))</f>
        <v>0</v>
      </c>
      <c r="H73" s="80">
        <f>SUMPRODUCT((Gruppenleitung!$D$5:$IS$5=$A73)*(Gruppenleitung!$D$83:$IS$83=Dropdownlisten!$S$3))</f>
        <v>0</v>
      </c>
      <c r="I73" s="80">
        <f>SUMPRODUCT((Gruppenleitung!$D$5:$IS$5=$A73)*(Gruppenleitung!$D$83:$IS$83=Dropdownlisten!$S$4))</f>
        <v>0</v>
      </c>
      <c r="J73" s="68">
        <f>SUMPRODUCT((Gruppenleitung!$D$5:$IS$5=$A73)*(Gruppenleitung!$D$83:$IS$83=Dropdownlisten!$S$5))</f>
        <v>0</v>
      </c>
      <c r="K73" s="67">
        <f>SUMPRODUCT((Gruppenleitung!$D$5:$IS$5=$A73)*(Gruppenleitung!$D$45:$IS$45&gt;0))</f>
        <v>0</v>
      </c>
      <c r="L73" s="80">
        <f>SUMPRODUCT((Gruppenleitung!$D$5:$IS$5=$A73)*(Gruppenleitung!$D$51:$IS$51&gt;0))</f>
        <v>0</v>
      </c>
      <c r="M73" s="80">
        <f>SUMPRODUCT((Gruppenleitung!$D$5:$IS$5=$A73)*(Gruppenleitung!$D$57:$IS$57&gt;0))</f>
        <v>0</v>
      </c>
      <c r="N73" s="80">
        <f>SUMPRODUCT((Gruppenleitung!$D$5:$IS$5=$A73)*(Gruppenleitung!$D$63:$IS$63&gt;0))</f>
        <v>0</v>
      </c>
      <c r="O73" s="68">
        <f>SUMPRODUCT((Gruppenleitung!$D$5:$IS$5=$A73)*(Gruppenleitung!$D$69:$IS$69&gt;0))</f>
        <v>0</v>
      </c>
    </row>
    <row r="74" spans="1:15" ht="20.100000000000001" customHeight="1" x14ac:dyDescent="0.25">
      <c r="A74" s="146" t="s">
        <v>30</v>
      </c>
      <c r="B74" s="146"/>
      <c r="C74" s="77">
        <f>COUNTIF(Gruppenleitung!$D$5:$IS$5,A74)</f>
        <v>0</v>
      </c>
      <c r="D74" s="64">
        <f>SUMPRODUCT((Gruppenleitung!$D$5:$IS$5=$A74)*(Gruppenleitung!$D$12:$IS$12=Dropdownlisten!$E$2))</f>
        <v>0</v>
      </c>
      <c r="E74" s="65">
        <f>SUMPRODUCT((Gruppenleitung!$D$5:$IS$5=$A74)*(Gruppenleitung!$D$12:$IS$12=Dropdownlisten!$E$3))</f>
        <v>0</v>
      </c>
      <c r="F74" s="66">
        <f>SUMPRODUCT((Gruppenleitung!$D$5:$IS$5=$A74)*(Gruppenleitung!$D$12:$IS$12=Dropdownlisten!$E$4))</f>
        <v>0</v>
      </c>
      <c r="G74" s="67">
        <f>SUMPRODUCT((Gruppenleitung!$D$5:$IS$5=$A74)*(Gruppenleitung!$D$83:$IS$83=Dropdownlisten!$S$2))</f>
        <v>0</v>
      </c>
      <c r="H74" s="80">
        <f>SUMPRODUCT((Gruppenleitung!$D$5:$IS$5=$A74)*(Gruppenleitung!$D$83:$IS$83=Dropdownlisten!$S$3))</f>
        <v>0</v>
      </c>
      <c r="I74" s="80">
        <f>SUMPRODUCT((Gruppenleitung!$D$5:$IS$5=$A74)*(Gruppenleitung!$D$83:$IS$83=Dropdownlisten!$S$4))</f>
        <v>0</v>
      </c>
      <c r="J74" s="68">
        <f>SUMPRODUCT((Gruppenleitung!$D$5:$IS$5=$A74)*(Gruppenleitung!$D$83:$IS$83=Dropdownlisten!$S$5))</f>
        <v>0</v>
      </c>
      <c r="K74" s="67">
        <f>SUMPRODUCT((Gruppenleitung!$D$5:$IS$5=$A74)*(Gruppenleitung!$D$45:$IS$45&gt;0))</f>
        <v>0</v>
      </c>
      <c r="L74" s="80">
        <f>SUMPRODUCT((Gruppenleitung!$D$5:$IS$5=$A74)*(Gruppenleitung!$D$51:$IS$51&gt;0))</f>
        <v>0</v>
      </c>
      <c r="M74" s="80">
        <f>SUMPRODUCT((Gruppenleitung!$D$5:$IS$5=$A74)*(Gruppenleitung!$D$57:$IS$57&gt;0))</f>
        <v>0</v>
      </c>
      <c r="N74" s="80">
        <f>SUMPRODUCT((Gruppenleitung!$D$5:$IS$5=$A74)*(Gruppenleitung!$D$63:$IS$63&gt;0))</f>
        <v>0</v>
      </c>
      <c r="O74" s="68">
        <f>SUMPRODUCT((Gruppenleitung!$D$5:$IS$5=$A74)*(Gruppenleitung!$D$69:$IS$69&gt;0))</f>
        <v>0</v>
      </c>
    </row>
    <row r="75" spans="1:15" ht="20.100000000000001" customHeight="1" x14ac:dyDescent="0.25">
      <c r="A75" s="146" t="s">
        <v>31</v>
      </c>
      <c r="B75" s="146"/>
      <c r="C75" s="77">
        <f>COUNTIF(Gruppenleitung!$D$5:$IS$5,A75)</f>
        <v>0</v>
      </c>
      <c r="D75" s="64">
        <f>SUMPRODUCT((Gruppenleitung!$D$5:$IS$5=$A75)*(Gruppenleitung!$D$12:$IS$12=Dropdownlisten!$E$2))</f>
        <v>0</v>
      </c>
      <c r="E75" s="65">
        <f>SUMPRODUCT((Gruppenleitung!$D$5:$IS$5=$A75)*(Gruppenleitung!$D$12:$IS$12=Dropdownlisten!$E$3))</f>
        <v>0</v>
      </c>
      <c r="F75" s="66">
        <f>SUMPRODUCT((Gruppenleitung!$D$5:$IS$5=$A75)*(Gruppenleitung!$D$12:$IS$12=Dropdownlisten!$E$4))</f>
        <v>0</v>
      </c>
      <c r="G75" s="67">
        <f>SUMPRODUCT((Gruppenleitung!$D$5:$IS$5=$A75)*(Gruppenleitung!$D$83:$IS$83=Dropdownlisten!$S$2))</f>
        <v>0</v>
      </c>
      <c r="H75" s="80">
        <f>SUMPRODUCT((Gruppenleitung!$D$5:$IS$5=$A75)*(Gruppenleitung!$D$83:$IS$83=Dropdownlisten!$S$3))</f>
        <v>0</v>
      </c>
      <c r="I75" s="80">
        <f>SUMPRODUCT((Gruppenleitung!$D$5:$IS$5=$A75)*(Gruppenleitung!$D$83:$IS$83=Dropdownlisten!$S$4))</f>
        <v>0</v>
      </c>
      <c r="J75" s="68">
        <f>SUMPRODUCT((Gruppenleitung!$D$5:$IS$5=$A75)*(Gruppenleitung!$D$83:$IS$83=Dropdownlisten!$S$5))</f>
        <v>0</v>
      </c>
      <c r="K75" s="67">
        <f>SUMPRODUCT((Gruppenleitung!$D$5:$IS$5=$A75)*(Gruppenleitung!$D$45:$IS$45&gt;0))</f>
        <v>0</v>
      </c>
      <c r="L75" s="80">
        <f>SUMPRODUCT((Gruppenleitung!$D$5:$IS$5=$A75)*(Gruppenleitung!$D$51:$IS$51&gt;0))</f>
        <v>0</v>
      </c>
      <c r="M75" s="80">
        <f>SUMPRODUCT((Gruppenleitung!$D$5:$IS$5=$A75)*(Gruppenleitung!$D$57:$IS$57&gt;0))</f>
        <v>0</v>
      </c>
      <c r="N75" s="80">
        <f>SUMPRODUCT((Gruppenleitung!$D$5:$IS$5=$A75)*(Gruppenleitung!$D$63:$IS$63&gt;0))</f>
        <v>0</v>
      </c>
      <c r="O75" s="68">
        <f>SUMPRODUCT((Gruppenleitung!$D$5:$IS$5=$A75)*(Gruppenleitung!$D$69:$IS$69&gt;0))</f>
        <v>0</v>
      </c>
    </row>
    <row r="76" spans="1:15" ht="20.100000000000001" customHeight="1" x14ac:dyDescent="0.25">
      <c r="A76" s="146" t="s">
        <v>32</v>
      </c>
      <c r="B76" s="146"/>
      <c r="C76" s="77">
        <f>COUNTIF(Gruppenleitung!$D$5:$IS$5,A76)</f>
        <v>0</v>
      </c>
      <c r="D76" s="64">
        <f>SUMPRODUCT((Gruppenleitung!$D$5:$IS$5=$A76)*(Gruppenleitung!$D$12:$IS$12=Dropdownlisten!$E$2))</f>
        <v>0</v>
      </c>
      <c r="E76" s="65">
        <f>SUMPRODUCT((Gruppenleitung!$D$5:$IS$5=$A76)*(Gruppenleitung!$D$12:$IS$12=Dropdownlisten!$E$3))</f>
        <v>0</v>
      </c>
      <c r="F76" s="66">
        <f>SUMPRODUCT((Gruppenleitung!$D$5:$IS$5=$A76)*(Gruppenleitung!$D$12:$IS$12=Dropdownlisten!$E$4))</f>
        <v>0</v>
      </c>
      <c r="G76" s="67">
        <f>SUMPRODUCT((Gruppenleitung!$D$5:$IS$5=$A76)*(Gruppenleitung!$D$83:$IS$83=Dropdownlisten!$S$2))</f>
        <v>0</v>
      </c>
      <c r="H76" s="80">
        <f>SUMPRODUCT((Gruppenleitung!$D$5:$IS$5=$A76)*(Gruppenleitung!$D$83:$IS$83=Dropdownlisten!$S$3))</f>
        <v>0</v>
      </c>
      <c r="I76" s="80">
        <f>SUMPRODUCT((Gruppenleitung!$D$5:$IS$5=$A76)*(Gruppenleitung!$D$83:$IS$83=Dropdownlisten!$S$4))</f>
        <v>0</v>
      </c>
      <c r="J76" s="68">
        <f>SUMPRODUCT((Gruppenleitung!$D$5:$IS$5=$A76)*(Gruppenleitung!$D$83:$IS$83=Dropdownlisten!$S$5))</f>
        <v>0</v>
      </c>
      <c r="K76" s="67">
        <f>SUMPRODUCT((Gruppenleitung!$D$5:$IS$5=$A76)*(Gruppenleitung!$D$45:$IS$45&gt;0))</f>
        <v>0</v>
      </c>
      <c r="L76" s="80">
        <f>SUMPRODUCT((Gruppenleitung!$D$5:$IS$5=$A76)*(Gruppenleitung!$D$51:$IS$51&gt;0))</f>
        <v>0</v>
      </c>
      <c r="M76" s="80">
        <f>SUMPRODUCT((Gruppenleitung!$D$5:$IS$5=$A76)*(Gruppenleitung!$D$57:$IS$57&gt;0))</f>
        <v>0</v>
      </c>
      <c r="N76" s="80">
        <f>SUMPRODUCT((Gruppenleitung!$D$5:$IS$5=$A76)*(Gruppenleitung!$D$63:$IS$63&gt;0))</f>
        <v>0</v>
      </c>
      <c r="O76" s="68">
        <f>SUMPRODUCT((Gruppenleitung!$D$5:$IS$5=$A76)*(Gruppenleitung!$D$69:$IS$69&gt;0))</f>
        <v>0</v>
      </c>
    </row>
    <row r="77" spans="1:15" ht="20.100000000000001" customHeight="1" x14ac:dyDescent="0.25">
      <c r="A77" s="146" t="s">
        <v>33</v>
      </c>
      <c r="B77" s="146"/>
      <c r="C77" s="77">
        <f>COUNTIF(Gruppenleitung!$D$5:$IS$5,A77)</f>
        <v>0</v>
      </c>
      <c r="D77" s="64">
        <f>SUMPRODUCT((Gruppenleitung!$D$5:$IS$5=$A77)*(Gruppenleitung!$D$12:$IS$12=Dropdownlisten!$E$2))</f>
        <v>0</v>
      </c>
      <c r="E77" s="65">
        <f>SUMPRODUCT((Gruppenleitung!$D$5:$IS$5=$A77)*(Gruppenleitung!$D$12:$IS$12=Dropdownlisten!$E$3))</f>
        <v>0</v>
      </c>
      <c r="F77" s="66">
        <f>SUMPRODUCT((Gruppenleitung!$D$5:$IS$5=$A77)*(Gruppenleitung!$D$12:$IS$12=Dropdownlisten!$E$4))</f>
        <v>0</v>
      </c>
      <c r="G77" s="67">
        <f>SUMPRODUCT((Gruppenleitung!$D$5:$IS$5=$A77)*(Gruppenleitung!$D$83:$IS$83=Dropdownlisten!$S$2))</f>
        <v>0</v>
      </c>
      <c r="H77" s="80">
        <f>SUMPRODUCT((Gruppenleitung!$D$5:$IS$5=$A77)*(Gruppenleitung!$D$83:$IS$83=Dropdownlisten!$S$3))</f>
        <v>0</v>
      </c>
      <c r="I77" s="80">
        <f>SUMPRODUCT((Gruppenleitung!$D$5:$IS$5=$A77)*(Gruppenleitung!$D$83:$IS$83=Dropdownlisten!$S$4))</f>
        <v>0</v>
      </c>
      <c r="J77" s="68">
        <f>SUMPRODUCT((Gruppenleitung!$D$5:$IS$5=$A77)*(Gruppenleitung!$D$83:$IS$83=Dropdownlisten!$S$5))</f>
        <v>0</v>
      </c>
      <c r="K77" s="67">
        <f>SUMPRODUCT((Gruppenleitung!$D$5:$IS$5=$A77)*(Gruppenleitung!$D$45:$IS$45&gt;0))</f>
        <v>0</v>
      </c>
      <c r="L77" s="80">
        <f>SUMPRODUCT((Gruppenleitung!$D$5:$IS$5=$A77)*(Gruppenleitung!$D$51:$IS$51&gt;0))</f>
        <v>0</v>
      </c>
      <c r="M77" s="80">
        <f>SUMPRODUCT((Gruppenleitung!$D$5:$IS$5=$A77)*(Gruppenleitung!$D$57:$IS$57&gt;0))</f>
        <v>0</v>
      </c>
      <c r="N77" s="80">
        <f>SUMPRODUCT((Gruppenleitung!$D$5:$IS$5=$A77)*(Gruppenleitung!$D$63:$IS$63&gt;0))</f>
        <v>0</v>
      </c>
      <c r="O77" s="68">
        <f>SUMPRODUCT((Gruppenleitung!$D$5:$IS$5=$A77)*(Gruppenleitung!$D$69:$IS$69&gt;0))</f>
        <v>0</v>
      </c>
    </row>
    <row r="78" spans="1:15" ht="20.100000000000001" customHeight="1" x14ac:dyDescent="0.25">
      <c r="A78" s="146" t="s">
        <v>34</v>
      </c>
      <c r="B78" s="146"/>
      <c r="C78" s="77">
        <f>COUNTIF(Gruppenleitung!$D$5:$IS$5,A78)</f>
        <v>0</v>
      </c>
      <c r="D78" s="64">
        <f>SUMPRODUCT((Gruppenleitung!$D$5:$IS$5=$A78)*(Gruppenleitung!$D$12:$IS$12=Dropdownlisten!$E$2))</f>
        <v>0</v>
      </c>
      <c r="E78" s="65">
        <f>SUMPRODUCT((Gruppenleitung!$D$5:$IS$5=$A78)*(Gruppenleitung!$D$12:$IS$12=Dropdownlisten!$E$3))</f>
        <v>0</v>
      </c>
      <c r="F78" s="66">
        <f>SUMPRODUCT((Gruppenleitung!$D$5:$IS$5=$A78)*(Gruppenleitung!$D$12:$IS$12=Dropdownlisten!$E$4))</f>
        <v>0</v>
      </c>
      <c r="G78" s="67">
        <f>SUMPRODUCT((Gruppenleitung!$D$5:$IS$5=$A78)*(Gruppenleitung!$D$83:$IS$83=Dropdownlisten!$S$2))</f>
        <v>0</v>
      </c>
      <c r="H78" s="80">
        <f>SUMPRODUCT((Gruppenleitung!$D$5:$IS$5=$A78)*(Gruppenleitung!$D$83:$IS$83=Dropdownlisten!$S$3))</f>
        <v>0</v>
      </c>
      <c r="I78" s="80">
        <f>SUMPRODUCT((Gruppenleitung!$D$5:$IS$5=$A78)*(Gruppenleitung!$D$83:$IS$83=Dropdownlisten!$S$4))</f>
        <v>0</v>
      </c>
      <c r="J78" s="68">
        <f>SUMPRODUCT((Gruppenleitung!$D$5:$IS$5=$A78)*(Gruppenleitung!$D$83:$IS$83=Dropdownlisten!$S$5))</f>
        <v>0</v>
      </c>
      <c r="K78" s="67">
        <f>SUMPRODUCT((Gruppenleitung!$D$5:$IS$5=$A78)*(Gruppenleitung!$D$45:$IS$45&gt;0))</f>
        <v>0</v>
      </c>
      <c r="L78" s="80">
        <f>SUMPRODUCT((Gruppenleitung!$D$5:$IS$5=$A78)*(Gruppenleitung!$D$51:$IS$51&gt;0))</f>
        <v>0</v>
      </c>
      <c r="M78" s="80">
        <f>SUMPRODUCT((Gruppenleitung!$D$5:$IS$5=$A78)*(Gruppenleitung!$D$57:$IS$57&gt;0))</f>
        <v>0</v>
      </c>
      <c r="N78" s="80">
        <f>SUMPRODUCT((Gruppenleitung!$D$5:$IS$5=$A78)*(Gruppenleitung!$D$63:$IS$63&gt;0))</f>
        <v>0</v>
      </c>
      <c r="O78" s="68">
        <f>SUMPRODUCT((Gruppenleitung!$D$5:$IS$5=$A78)*(Gruppenleitung!$D$69:$IS$69&gt;0))</f>
        <v>0</v>
      </c>
    </row>
    <row r="79" spans="1:15" ht="20.100000000000001" customHeight="1" x14ac:dyDescent="0.25">
      <c r="A79" s="146" t="s">
        <v>35</v>
      </c>
      <c r="B79" s="146"/>
      <c r="C79" s="77">
        <f>COUNTIF(Gruppenleitung!$D$5:$IS$5,A79)</f>
        <v>0</v>
      </c>
      <c r="D79" s="64">
        <f>SUMPRODUCT((Gruppenleitung!$D$5:$IS$5=$A79)*(Gruppenleitung!$D$12:$IS$12=Dropdownlisten!$E$2))</f>
        <v>0</v>
      </c>
      <c r="E79" s="65">
        <f>SUMPRODUCT((Gruppenleitung!$D$5:$IS$5=$A79)*(Gruppenleitung!$D$12:$IS$12=Dropdownlisten!$E$3))</f>
        <v>0</v>
      </c>
      <c r="F79" s="66">
        <f>SUMPRODUCT((Gruppenleitung!$D$5:$IS$5=$A79)*(Gruppenleitung!$D$12:$IS$12=Dropdownlisten!$E$4))</f>
        <v>0</v>
      </c>
      <c r="G79" s="67">
        <f>SUMPRODUCT((Gruppenleitung!$D$5:$IS$5=$A79)*(Gruppenleitung!$D$83:$IS$83=Dropdownlisten!$S$2))</f>
        <v>0</v>
      </c>
      <c r="H79" s="80">
        <f>SUMPRODUCT((Gruppenleitung!$D$5:$IS$5=$A79)*(Gruppenleitung!$D$83:$IS$83=Dropdownlisten!$S$3))</f>
        <v>0</v>
      </c>
      <c r="I79" s="80">
        <f>SUMPRODUCT((Gruppenleitung!$D$5:$IS$5=$A79)*(Gruppenleitung!$D$83:$IS$83=Dropdownlisten!$S$4))</f>
        <v>0</v>
      </c>
      <c r="J79" s="68">
        <f>SUMPRODUCT((Gruppenleitung!$D$5:$IS$5=$A79)*(Gruppenleitung!$D$83:$IS$83=Dropdownlisten!$S$5))</f>
        <v>0</v>
      </c>
      <c r="K79" s="67">
        <f>SUMPRODUCT((Gruppenleitung!$D$5:$IS$5=$A79)*(Gruppenleitung!$D$45:$IS$45&gt;0))</f>
        <v>0</v>
      </c>
      <c r="L79" s="80">
        <f>SUMPRODUCT((Gruppenleitung!$D$5:$IS$5=$A79)*(Gruppenleitung!$D$51:$IS$51&gt;0))</f>
        <v>0</v>
      </c>
      <c r="M79" s="80">
        <f>SUMPRODUCT((Gruppenleitung!$D$5:$IS$5=$A79)*(Gruppenleitung!$D$57:$IS$57&gt;0))</f>
        <v>0</v>
      </c>
      <c r="N79" s="80">
        <f>SUMPRODUCT((Gruppenleitung!$D$5:$IS$5=$A79)*(Gruppenleitung!$D$63:$IS$63&gt;0))</f>
        <v>0</v>
      </c>
      <c r="O79" s="68">
        <f>SUMPRODUCT((Gruppenleitung!$D$5:$IS$5=$A79)*(Gruppenleitung!$D$69:$IS$69&gt;0))</f>
        <v>0</v>
      </c>
    </row>
    <row r="80" spans="1:15" ht="20.100000000000001" customHeight="1" x14ac:dyDescent="0.25">
      <c r="A80" s="146" t="s">
        <v>36</v>
      </c>
      <c r="B80" s="146"/>
      <c r="C80" s="77">
        <f>COUNTIF(Gruppenleitung!$D$5:$IS$5,A80)</f>
        <v>0</v>
      </c>
      <c r="D80" s="64">
        <f>SUMPRODUCT((Gruppenleitung!$D$5:$IS$5=$A80)*(Gruppenleitung!$D$12:$IS$12=Dropdownlisten!$E$2))</f>
        <v>0</v>
      </c>
      <c r="E80" s="65">
        <f>SUMPRODUCT((Gruppenleitung!$D$5:$IS$5=$A80)*(Gruppenleitung!$D$12:$IS$12=Dropdownlisten!$E$3))</f>
        <v>0</v>
      </c>
      <c r="F80" s="66">
        <f>SUMPRODUCT((Gruppenleitung!$D$5:$IS$5=$A80)*(Gruppenleitung!$D$12:$IS$12=Dropdownlisten!$E$4))</f>
        <v>0</v>
      </c>
      <c r="G80" s="67">
        <f>SUMPRODUCT((Gruppenleitung!$D$5:$IS$5=$A80)*(Gruppenleitung!$D$83:$IS$83=Dropdownlisten!$S$2))</f>
        <v>0</v>
      </c>
      <c r="H80" s="80">
        <f>SUMPRODUCT((Gruppenleitung!$D$5:$IS$5=$A80)*(Gruppenleitung!$D$83:$IS$83=Dropdownlisten!$S$3))</f>
        <v>0</v>
      </c>
      <c r="I80" s="80">
        <f>SUMPRODUCT((Gruppenleitung!$D$5:$IS$5=$A80)*(Gruppenleitung!$D$83:$IS$83=Dropdownlisten!$S$4))</f>
        <v>0</v>
      </c>
      <c r="J80" s="68">
        <f>SUMPRODUCT((Gruppenleitung!$D$5:$IS$5=$A80)*(Gruppenleitung!$D$83:$IS$83=Dropdownlisten!$S$5))</f>
        <v>0</v>
      </c>
      <c r="K80" s="67">
        <f>SUMPRODUCT((Gruppenleitung!$D$5:$IS$5=$A80)*(Gruppenleitung!$D$45:$IS$45&gt;0))</f>
        <v>0</v>
      </c>
      <c r="L80" s="80">
        <f>SUMPRODUCT((Gruppenleitung!$D$5:$IS$5=$A80)*(Gruppenleitung!$D$51:$IS$51&gt;0))</f>
        <v>0</v>
      </c>
      <c r="M80" s="80">
        <f>SUMPRODUCT((Gruppenleitung!$D$5:$IS$5=$A80)*(Gruppenleitung!$D$57:$IS$57&gt;0))</f>
        <v>0</v>
      </c>
      <c r="N80" s="80">
        <f>SUMPRODUCT((Gruppenleitung!$D$5:$IS$5=$A80)*(Gruppenleitung!$D$63:$IS$63&gt;0))</f>
        <v>0</v>
      </c>
      <c r="O80" s="68">
        <f>SUMPRODUCT((Gruppenleitung!$D$5:$IS$5=$A80)*(Gruppenleitung!$D$69:$IS$69&gt;0))</f>
        <v>0</v>
      </c>
    </row>
    <row r="81" spans="1:16" ht="20.100000000000001" customHeight="1" x14ac:dyDescent="0.25">
      <c r="A81" s="146" t="s">
        <v>37</v>
      </c>
      <c r="B81" s="146"/>
      <c r="C81" s="77">
        <f>COUNTIF(Gruppenleitung!$D$5:$IS$5,A81)</f>
        <v>0</v>
      </c>
      <c r="D81" s="64">
        <f>SUMPRODUCT((Gruppenleitung!$D$5:$IS$5=$A81)*(Gruppenleitung!$D$12:$IS$12=Dropdownlisten!$E$2))</f>
        <v>0</v>
      </c>
      <c r="E81" s="65">
        <f>SUMPRODUCT((Gruppenleitung!$D$5:$IS$5=$A81)*(Gruppenleitung!$D$12:$IS$12=Dropdownlisten!$E$3))</f>
        <v>0</v>
      </c>
      <c r="F81" s="66">
        <f>SUMPRODUCT((Gruppenleitung!$D$5:$IS$5=$A81)*(Gruppenleitung!$D$12:$IS$12=Dropdownlisten!$E$4))</f>
        <v>0</v>
      </c>
      <c r="G81" s="67">
        <f>SUMPRODUCT((Gruppenleitung!$D$5:$IS$5=$A81)*(Gruppenleitung!$D$83:$IS$83=Dropdownlisten!$S$2))</f>
        <v>0</v>
      </c>
      <c r="H81" s="80">
        <f>SUMPRODUCT((Gruppenleitung!$D$5:$IS$5=$A81)*(Gruppenleitung!$D$83:$IS$83=Dropdownlisten!$S$3))</f>
        <v>0</v>
      </c>
      <c r="I81" s="80">
        <f>SUMPRODUCT((Gruppenleitung!$D$5:$IS$5=$A81)*(Gruppenleitung!$D$83:$IS$83=Dropdownlisten!$S$4))</f>
        <v>0</v>
      </c>
      <c r="J81" s="68">
        <f>SUMPRODUCT((Gruppenleitung!$D$5:$IS$5=$A81)*(Gruppenleitung!$D$83:$IS$83=Dropdownlisten!$S$5))</f>
        <v>0</v>
      </c>
      <c r="K81" s="67">
        <f>SUMPRODUCT((Gruppenleitung!$D$5:$IS$5=$A81)*(Gruppenleitung!$D$45:$IS$45&gt;0))</f>
        <v>0</v>
      </c>
      <c r="L81" s="80">
        <f>SUMPRODUCT((Gruppenleitung!$D$5:$IS$5=$A81)*(Gruppenleitung!$D$51:$IS$51&gt;0))</f>
        <v>0</v>
      </c>
      <c r="M81" s="80">
        <f>SUMPRODUCT((Gruppenleitung!$D$5:$IS$5=$A81)*(Gruppenleitung!$D$57:$IS$57&gt;0))</f>
        <v>0</v>
      </c>
      <c r="N81" s="80">
        <f>SUMPRODUCT((Gruppenleitung!$D$5:$IS$5=$A81)*(Gruppenleitung!$D$63:$IS$63&gt;0))</f>
        <v>0</v>
      </c>
      <c r="O81" s="68">
        <f>SUMPRODUCT((Gruppenleitung!$D$5:$IS$5=$A81)*(Gruppenleitung!$D$69:$IS$69&gt;0))</f>
        <v>0</v>
      </c>
    </row>
    <row r="82" spans="1:16" ht="20.100000000000001" customHeight="1" x14ac:dyDescent="0.25">
      <c r="A82" s="146" t="s">
        <v>38</v>
      </c>
      <c r="B82" s="146"/>
      <c r="C82" s="77">
        <f>COUNTIF(Gruppenleitung!$D$5:$IS$5,A82)</f>
        <v>0</v>
      </c>
      <c r="D82" s="64">
        <f>SUMPRODUCT((Gruppenleitung!$D$5:$IS$5=$A82)*(Gruppenleitung!$D$12:$IS$12=Dropdownlisten!$E$2))</f>
        <v>0</v>
      </c>
      <c r="E82" s="65">
        <f>SUMPRODUCT((Gruppenleitung!$D$5:$IS$5=$A82)*(Gruppenleitung!$D$12:$IS$12=Dropdownlisten!$E$3))</f>
        <v>0</v>
      </c>
      <c r="F82" s="66">
        <f>SUMPRODUCT((Gruppenleitung!$D$5:$IS$5=$A82)*(Gruppenleitung!$D$12:$IS$12=Dropdownlisten!$E$4))</f>
        <v>0</v>
      </c>
      <c r="G82" s="67">
        <f>SUMPRODUCT((Gruppenleitung!$D$5:$IS$5=$A82)*(Gruppenleitung!$D$83:$IS$83=Dropdownlisten!$S$2))</f>
        <v>0</v>
      </c>
      <c r="H82" s="80">
        <f>SUMPRODUCT((Gruppenleitung!$D$5:$IS$5=$A82)*(Gruppenleitung!$D$83:$IS$83=Dropdownlisten!$S$3))</f>
        <v>0</v>
      </c>
      <c r="I82" s="80">
        <f>SUMPRODUCT((Gruppenleitung!$D$5:$IS$5=$A82)*(Gruppenleitung!$D$83:$IS$83=Dropdownlisten!$S$4))</f>
        <v>0</v>
      </c>
      <c r="J82" s="68">
        <f>SUMPRODUCT((Gruppenleitung!$D$5:$IS$5=$A82)*(Gruppenleitung!$D$83:$IS$83=Dropdownlisten!$S$5))</f>
        <v>0</v>
      </c>
      <c r="K82" s="67">
        <f>SUMPRODUCT((Gruppenleitung!$D$5:$IS$5=$A82)*(Gruppenleitung!$D$45:$IS$45&gt;0))</f>
        <v>0</v>
      </c>
      <c r="L82" s="80">
        <f>SUMPRODUCT((Gruppenleitung!$D$5:$IS$5=$A82)*(Gruppenleitung!$D$51:$IS$51&gt;0))</f>
        <v>0</v>
      </c>
      <c r="M82" s="80">
        <f>SUMPRODUCT((Gruppenleitung!$D$5:$IS$5=$A82)*(Gruppenleitung!$D$57:$IS$57&gt;0))</f>
        <v>0</v>
      </c>
      <c r="N82" s="80">
        <f>SUMPRODUCT((Gruppenleitung!$D$5:$IS$5=$A82)*(Gruppenleitung!$D$63:$IS$63&gt;0))</f>
        <v>0</v>
      </c>
      <c r="O82" s="68">
        <f>SUMPRODUCT((Gruppenleitung!$D$5:$IS$5=$A82)*(Gruppenleitung!$D$69:$IS$69&gt;0))</f>
        <v>0</v>
      </c>
    </row>
    <row r="83" spans="1:16" ht="20.100000000000001" customHeight="1" x14ac:dyDescent="0.25">
      <c r="A83" s="146" t="s">
        <v>39</v>
      </c>
      <c r="B83" s="146"/>
      <c r="C83" s="77">
        <f>COUNTIF(Gruppenleitung!$D$5:$IS$5,A83)</f>
        <v>0</v>
      </c>
      <c r="D83" s="64">
        <f>SUMPRODUCT((Gruppenleitung!$D$5:$IS$5=$A83)*(Gruppenleitung!$D$12:$IS$12=Dropdownlisten!$E$2))</f>
        <v>0</v>
      </c>
      <c r="E83" s="65">
        <f>SUMPRODUCT((Gruppenleitung!$D$5:$IS$5=$A83)*(Gruppenleitung!$D$12:$IS$12=Dropdownlisten!$E$3))</f>
        <v>0</v>
      </c>
      <c r="F83" s="66">
        <f>SUMPRODUCT((Gruppenleitung!$D$5:$IS$5=$A83)*(Gruppenleitung!$D$12:$IS$12=Dropdownlisten!$E$4))</f>
        <v>0</v>
      </c>
      <c r="G83" s="67">
        <f>SUMPRODUCT((Gruppenleitung!$D$5:$IS$5=$A83)*(Gruppenleitung!$D$83:$IS$83=Dropdownlisten!$S$2))</f>
        <v>0</v>
      </c>
      <c r="H83" s="80">
        <f>SUMPRODUCT((Gruppenleitung!$D$5:$IS$5=$A83)*(Gruppenleitung!$D$83:$IS$83=Dropdownlisten!$S$3))</f>
        <v>0</v>
      </c>
      <c r="I83" s="80">
        <f>SUMPRODUCT((Gruppenleitung!$D$5:$IS$5=$A83)*(Gruppenleitung!$D$83:$IS$83=Dropdownlisten!$S$4))</f>
        <v>0</v>
      </c>
      <c r="J83" s="68">
        <f>SUMPRODUCT((Gruppenleitung!$D$5:$IS$5=$A83)*(Gruppenleitung!$D$83:$IS$83=Dropdownlisten!$S$5))</f>
        <v>0</v>
      </c>
      <c r="K83" s="67">
        <f>SUMPRODUCT((Gruppenleitung!$D$5:$IS$5=$A83)*(Gruppenleitung!$D$45:$IS$45&gt;0))</f>
        <v>0</v>
      </c>
      <c r="L83" s="80">
        <f>SUMPRODUCT((Gruppenleitung!$D$5:$IS$5=$A83)*(Gruppenleitung!$D$51:$IS$51&gt;0))</f>
        <v>0</v>
      </c>
      <c r="M83" s="80">
        <f>SUMPRODUCT((Gruppenleitung!$D$5:$IS$5=$A83)*(Gruppenleitung!$D$57:$IS$57&gt;0))</f>
        <v>0</v>
      </c>
      <c r="N83" s="80">
        <f>SUMPRODUCT((Gruppenleitung!$D$5:$IS$5=$A83)*(Gruppenleitung!$D$63:$IS$63&gt;0))</f>
        <v>0</v>
      </c>
      <c r="O83" s="68">
        <f>SUMPRODUCT((Gruppenleitung!$D$5:$IS$5=$A83)*(Gruppenleitung!$D$69:$IS$69&gt;0))</f>
        <v>0</v>
      </c>
    </row>
    <row r="84" spans="1:16" ht="20.100000000000001" customHeight="1" x14ac:dyDescent="0.25">
      <c r="A84" s="146" t="s">
        <v>40</v>
      </c>
      <c r="B84" s="146"/>
      <c r="C84" s="77">
        <f>COUNTIF(Gruppenleitung!$D$5:$IS$5,A84)</f>
        <v>0</v>
      </c>
      <c r="D84" s="64">
        <f>SUMPRODUCT((Gruppenleitung!$D$5:$IS$5=$A84)*(Gruppenleitung!$D$12:$IS$12=Dropdownlisten!$E$2))</f>
        <v>0</v>
      </c>
      <c r="E84" s="65">
        <f>SUMPRODUCT((Gruppenleitung!$D$5:$IS$5=$A84)*(Gruppenleitung!$D$12:$IS$12=Dropdownlisten!$E$3))</f>
        <v>0</v>
      </c>
      <c r="F84" s="66">
        <f>SUMPRODUCT((Gruppenleitung!$D$5:$IS$5=$A84)*(Gruppenleitung!$D$12:$IS$12=Dropdownlisten!$E$4))</f>
        <v>0</v>
      </c>
      <c r="G84" s="67">
        <f>SUMPRODUCT((Gruppenleitung!$D$5:$IS$5=$A84)*(Gruppenleitung!$D$83:$IS$83=Dropdownlisten!$S$2))</f>
        <v>0</v>
      </c>
      <c r="H84" s="80">
        <f>SUMPRODUCT((Gruppenleitung!$D$5:$IS$5=$A84)*(Gruppenleitung!$D$83:$IS$83=Dropdownlisten!$S$3))</f>
        <v>0</v>
      </c>
      <c r="I84" s="80">
        <f>SUMPRODUCT((Gruppenleitung!$D$5:$IS$5=$A84)*(Gruppenleitung!$D$83:$IS$83=Dropdownlisten!$S$4))</f>
        <v>0</v>
      </c>
      <c r="J84" s="68">
        <f>SUMPRODUCT((Gruppenleitung!$D$5:$IS$5=$A84)*(Gruppenleitung!$D$83:$IS$83=Dropdownlisten!$S$5))</f>
        <v>0</v>
      </c>
      <c r="K84" s="67">
        <f>SUMPRODUCT((Gruppenleitung!$D$5:$IS$5=$A84)*(Gruppenleitung!$D$45:$IS$45&gt;0))</f>
        <v>0</v>
      </c>
      <c r="L84" s="80">
        <f>SUMPRODUCT((Gruppenleitung!$D$5:$IS$5=$A84)*(Gruppenleitung!$D$51:$IS$51&gt;0))</f>
        <v>0</v>
      </c>
      <c r="M84" s="80">
        <f>SUMPRODUCT((Gruppenleitung!$D$5:$IS$5=$A84)*(Gruppenleitung!$D$57:$IS$57&gt;0))</f>
        <v>0</v>
      </c>
      <c r="N84" s="80">
        <f>SUMPRODUCT((Gruppenleitung!$D$5:$IS$5=$A84)*(Gruppenleitung!$D$63:$IS$63&gt;0))</f>
        <v>0</v>
      </c>
      <c r="O84" s="68">
        <f>SUMPRODUCT((Gruppenleitung!$D$5:$IS$5=$A84)*(Gruppenleitung!$D$69:$IS$69&gt;0))</f>
        <v>0</v>
      </c>
    </row>
    <row r="85" spans="1:16" ht="20.100000000000001" customHeight="1" x14ac:dyDescent="0.25">
      <c r="A85" s="146" t="s">
        <v>41</v>
      </c>
      <c r="B85" s="146"/>
      <c r="C85" s="77">
        <f>COUNTIF(Gruppenleitung!$D$5:$IS$5,A85)</f>
        <v>0</v>
      </c>
      <c r="D85" s="64">
        <f>SUMPRODUCT((Gruppenleitung!$D$5:$IS$5=$A85)*(Gruppenleitung!$D$12:$IS$12=Dropdownlisten!$E$2))</f>
        <v>0</v>
      </c>
      <c r="E85" s="65">
        <f>SUMPRODUCT((Gruppenleitung!$D$5:$IS$5=$A85)*(Gruppenleitung!$D$12:$IS$12=Dropdownlisten!$E$3))</f>
        <v>0</v>
      </c>
      <c r="F85" s="66">
        <f>SUMPRODUCT((Gruppenleitung!$D$5:$IS$5=$A85)*(Gruppenleitung!$D$12:$IS$12=Dropdownlisten!$E$4))</f>
        <v>0</v>
      </c>
      <c r="G85" s="67">
        <f>SUMPRODUCT((Gruppenleitung!$D$5:$IS$5=$A85)*(Gruppenleitung!$D$83:$IS$83=Dropdownlisten!$S$2))</f>
        <v>0</v>
      </c>
      <c r="H85" s="80">
        <f>SUMPRODUCT((Gruppenleitung!$D$5:$IS$5=$A85)*(Gruppenleitung!$D$83:$IS$83=Dropdownlisten!$S$3))</f>
        <v>0</v>
      </c>
      <c r="I85" s="80">
        <f>SUMPRODUCT((Gruppenleitung!$D$5:$IS$5=$A85)*(Gruppenleitung!$D$83:$IS$83=Dropdownlisten!$S$4))</f>
        <v>0</v>
      </c>
      <c r="J85" s="68">
        <f>SUMPRODUCT((Gruppenleitung!$D$5:$IS$5=$A85)*(Gruppenleitung!$D$83:$IS$83=Dropdownlisten!$S$5))</f>
        <v>0</v>
      </c>
      <c r="K85" s="67">
        <f>SUMPRODUCT((Gruppenleitung!$D$5:$IS$5=$A85)*(Gruppenleitung!$D$45:$IS$45&gt;0))</f>
        <v>0</v>
      </c>
      <c r="L85" s="80">
        <f>SUMPRODUCT((Gruppenleitung!$D$5:$IS$5=$A85)*(Gruppenleitung!$D$51:$IS$51&gt;0))</f>
        <v>0</v>
      </c>
      <c r="M85" s="80">
        <f>SUMPRODUCT((Gruppenleitung!$D$5:$IS$5=$A85)*(Gruppenleitung!$D$57:$IS$57&gt;0))</f>
        <v>0</v>
      </c>
      <c r="N85" s="80">
        <f>SUMPRODUCT((Gruppenleitung!$D$5:$IS$5=$A85)*(Gruppenleitung!$D$63:$IS$63&gt;0))</f>
        <v>0</v>
      </c>
      <c r="O85" s="68">
        <f>SUMPRODUCT((Gruppenleitung!$D$5:$IS$5=$A85)*(Gruppenleitung!$D$69:$IS$69&gt;0))</f>
        <v>0</v>
      </c>
    </row>
    <row r="86" spans="1:16" ht="20.100000000000001" customHeight="1" x14ac:dyDescent="0.25">
      <c r="A86" s="146" t="s">
        <v>42</v>
      </c>
      <c r="B86" s="146"/>
      <c r="C86" s="77">
        <f>COUNTIF(Gruppenleitung!$D$5:$IS$5,A86)</f>
        <v>0</v>
      </c>
      <c r="D86" s="64">
        <f>SUMPRODUCT((Gruppenleitung!$D$5:$IS$5=$A86)*(Gruppenleitung!$D$12:$IS$12=Dropdownlisten!$E$2))</f>
        <v>0</v>
      </c>
      <c r="E86" s="65">
        <f>SUMPRODUCT((Gruppenleitung!$D$5:$IS$5=$A86)*(Gruppenleitung!$D$12:$IS$12=Dropdownlisten!$E$3))</f>
        <v>0</v>
      </c>
      <c r="F86" s="66">
        <f>SUMPRODUCT((Gruppenleitung!$D$5:$IS$5=$A86)*(Gruppenleitung!$D$12:$IS$12=Dropdownlisten!$E$4))</f>
        <v>0</v>
      </c>
      <c r="G86" s="67">
        <f>SUMPRODUCT((Gruppenleitung!$D$5:$IS$5=$A86)*(Gruppenleitung!$D$83:$IS$83=Dropdownlisten!$S$2))</f>
        <v>0</v>
      </c>
      <c r="H86" s="80">
        <f>SUMPRODUCT((Gruppenleitung!$D$5:$IS$5=$A86)*(Gruppenleitung!$D$83:$IS$83=Dropdownlisten!$S$3))</f>
        <v>0</v>
      </c>
      <c r="I86" s="80">
        <f>SUMPRODUCT((Gruppenleitung!$D$5:$IS$5=$A86)*(Gruppenleitung!$D$83:$IS$83=Dropdownlisten!$S$4))</f>
        <v>0</v>
      </c>
      <c r="J86" s="68">
        <f>SUMPRODUCT((Gruppenleitung!$D$5:$IS$5=$A86)*(Gruppenleitung!$D$83:$IS$83=Dropdownlisten!$S$5))</f>
        <v>0</v>
      </c>
      <c r="K86" s="67">
        <f>SUMPRODUCT((Gruppenleitung!$D$5:$IS$5=$A86)*(Gruppenleitung!$D$45:$IS$45&gt;0))</f>
        <v>0</v>
      </c>
      <c r="L86" s="80">
        <f>SUMPRODUCT((Gruppenleitung!$D$5:$IS$5=$A86)*(Gruppenleitung!$D$51:$IS$51&gt;0))</f>
        <v>0</v>
      </c>
      <c r="M86" s="80">
        <f>SUMPRODUCT((Gruppenleitung!$D$5:$IS$5=$A86)*(Gruppenleitung!$D$57:$IS$57&gt;0))</f>
        <v>0</v>
      </c>
      <c r="N86" s="80">
        <f>SUMPRODUCT((Gruppenleitung!$D$5:$IS$5=$A86)*(Gruppenleitung!$D$63:$IS$63&gt;0))</f>
        <v>0</v>
      </c>
      <c r="O86" s="68">
        <f>SUMPRODUCT((Gruppenleitung!$D$5:$IS$5=$A86)*(Gruppenleitung!$D$69:$IS$69&gt;0))</f>
        <v>0</v>
      </c>
    </row>
    <row r="87" spans="1:16" ht="20.100000000000001" customHeight="1" x14ac:dyDescent="0.25">
      <c r="A87" s="146" t="s">
        <v>43</v>
      </c>
      <c r="B87" s="146"/>
      <c r="C87" s="77">
        <f>COUNTIF(Gruppenleitung!$D$5:$IS$5,A87)</f>
        <v>0</v>
      </c>
      <c r="D87" s="64">
        <f>SUMPRODUCT((Gruppenleitung!$D$5:$IS$5=$A87)*(Gruppenleitung!$D$12:$IS$12=Dropdownlisten!$E$2))</f>
        <v>0</v>
      </c>
      <c r="E87" s="65">
        <f>SUMPRODUCT((Gruppenleitung!$D$5:$IS$5=$A87)*(Gruppenleitung!$D$12:$IS$12=Dropdownlisten!$E$3))</f>
        <v>0</v>
      </c>
      <c r="F87" s="66">
        <f>SUMPRODUCT((Gruppenleitung!$D$5:$IS$5=$A87)*(Gruppenleitung!$D$12:$IS$12=Dropdownlisten!$E$4))</f>
        <v>0</v>
      </c>
      <c r="G87" s="67">
        <f>SUMPRODUCT((Gruppenleitung!$D$5:$IS$5=$A87)*(Gruppenleitung!$D$83:$IS$83=Dropdownlisten!$S$2))</f>
        <v>0</v>
      </c>
      <c r="H87" s="80">
        <f>SUMPRODUCT((Gruppenleitung!$D$5:$IS$5=$A87)*(Gruppenleitung!$D$83:$IS$83=Dropdownlisten!$S$3))</f>
        <v>0</v>
      </c>
      <c r="I87" s="80">
        <f>SUMPRODUCT((Gruppenleitung!$D$5:$IS$5=$A87)*(Gruppenleitung!$D$83:$IS$83=Dropdownlisten!$S$4))</f>
        <v>0</v>
      </c>
      <c r="J87" s="68">
        <f>SUMPRODUCT((Gruppenleitung!$D$5:$IS$5=$A87)*(Gruppenleitung!$D$83:$IS$83=Dropdownlisten!$S$5))</f>
        <v>0</v>
      </c>
      <c r="K87" s="67">
        <f>SUMPRODUCT((Gruppenleitung!$D$5:$IS$5=$A87)*(Gruppenleitung!$D$45:$IS$45&gt;0))</f>
        <v>0</v>
      </c>
      <c r="L87" s="80">
        <f>SUMPRODUCT((Gruppenleitung!$D$5:$IS$5=$A87)*(Gruppenleitung!$D$51:$IS$51&gt;0))</f>
        <v>0</v>
      </c>
      <c r="M87" s="80">
        <f>SUMPRODUCT((Gruppenleitung!$D$5:$IS$5=$A87)*(Gruppenleitung!$D$57:$IS$57&gt;0))</f>
        <v>0</v>
      </c>
      <c r="N87" s="80">
        <f>SUMPRODUCT((Gruppenleitung!$D$5:$IS$5=$A87)*(Gruppenleitung!$D$63:$IS$63&gt;0))</f>
        <v>0</v>
      </c>
      <c r="O87" s="68">
        <f>SUMPRODUCT((Gruppenleitung!$D$5:$IS$5=$A87)*(Gruppenleitung!$D$69:$IS$69&gt;0))</f>
        <v>0</v>
      </c>
    </row>
    <row r="88" spans="1:16" ht="20.100000000000001" customHeight="1" x14ac:dyDescent="0.25">
      <c r="A88" s="146" t="s">
        <v>44</v>
      </c>
      <c r="B88" s="146"/>
      <c r="C88" s="77">
        <f>COUNTIF(Gruppenleitung!$D$5:$IS$5,A88)</f>
        <v>0</v>
      </c>
      <c r="D88" s="64">
        <f>SUMPRODUCT((Gruppenleitung!$D$5:$IS$5=$A88)*(Gruppenleitung!$D$12:$IS$12=Dropdownlisten!$E$2))</f>
        <v>0</v>
      </c>
      <c r="E88" s="65">
        <f>SUMPRODUCT((Gruppenleitung!$D$5:$IS$5=$A88)*(Gruppenleitung!$D$12:$IS$12=Dropdownlisten!$E$3))</f>
        <v>0</v>
      </c>
      <c r="F88" s="66">
        <f>SUMPRODUCT((Gruppenleitung!$D$5:$IS$5=$A88)*(Gruppenleitung!$D$12:$IS$12=Dropdownlisten!$E$4))</f>
        <v>0</v>
      </c>
      <c r="G88" s="67">
        <f>SUMPRODUCT((Gruppenleitung!$D$5:$IS$5=$A88)*(Gruppenleitung!$D$83:$IS$83=Dropdownlisten!$S$2))</f>
        <v>0</v>
      </c>
      <c r="H88" s="80">
        <f>SUMPRODUCT((Gruppenleitung!$D$5:$IS$5=$A88)*(Gruppenleitung!$D$83:$IS$83=Dropdownlisten!$S$3))</f>
        <v>0</v>
      </c>
      <c r="I88" s="80">
        <f>SUMPRODUCT((Gruppenleitung!$D$5:$IS$5=$A88)*(Gruppenleitung!$D$83:$IS$83=Dropdownlisten!$S$4))</f>
        <v>0</v>
      </c>
      <c r="J88" s="68">
        <f>SUMPRODUCT((Gruppenleitung!$D$5:$IS$5=$A88)*(Gruppenleitung!$D$83:$IS$83=Dropdownlisten!$S$5))</f>
        <v>0</v>
      </c>
      <c r="K88" s="67">
        <f>SUMPRODUCT((Gruppenleitung!$D$5:$IS$5=$A88)*(Gruppenleitung!$D$45:$IS$45&gt;0))</f>
        <v>0</v>
      </c>
      <c r="L88" s="80">
        <f>SUMPRODUCT((Gruppenleitung!$D$5:$IS$5=$A88)*(Gruppenleitung!$D$51:$IS$51&gt;0))</f>
        <v>0</v>
      </c>
      <c r="M88" s="80">
        <f>SUMPRODUCT((Gruppenleitung!$D$5:$IS$5=$A88)*(Gruppenleitung!$D$57:$IS$57&gt;0))</f>
        <v>0</v>
      </c>
      <c r="N88" s="80">
        <f>SUMPRODUCT((Gruppenleitung!$D$5:$IS$5=$A88)*(Gruppenleitung!$D$63:$IS$63&gt;0))</f>
        <v>0</v>
      </c>
      <c r="O88" s="68">
        <f>SUMPRODUCT((Gruppenleitung!$D$5:$IS$5=$A88)*(Gruppenleitung!$D$69:$IS$69&gt;0))</f>
        <v>0</v>
      </c>
    </row>
    <row r="89" spans="1:16" ht="20.100000000000001" customHeight="1" x14ac:dyDescent="0.25">
      <c r="A89" s="146" t="s">
        <v>45</v>
      </c>
      <c r="B89" s="146"/>
      <c r="C89" s="77">
        <f>COUNTIF(Gruppenleitung!$D$5:$IS$5,A89)</f>
        <v>0</v>
      </c>
      <c r="D89" s="64">
        <f>SUMPRODUCT((Gruppenleitung!$D$5:$IS$5=$A89)*(Gruppenleitung!$D$12:$IS$12=Dropdownlisten!$E$2))</f>
        <v>0</v>
      </c>
      <c r="E89" s="65">
        <f>SUMPRODUCT((Gruppenleitung!$D$5:$IS$5=$A89)*(Gruppenleitung!$D$12:$IS$12=Dropdownlisten!$E$3))</f>
        <v>0</v>
      </c>
      <c r="F89" s="66">
        <f>SUMPRODUCT((Gruppenleitung!$D$5:$IS$5=$A89)*(Gruppenleitung!$D$12:$IS$12=Dropdownlisten!$E$4))</f>
        <v>0</v>
      </c>
      <c r="G89" s="67">
        <f>SUMPRODUCT((Gruppenleitung!$D$5:$IS$5=$A89)*(Gruppenleitung!$D$83:$IS$83=Dropdownlisten!$S$2))</f>
        <v>0</v>
      </c>
      <c r="H89" s="80">
        <f>SUMPRODUCT((Gruppenleitung!$D$5:$IS$5=$A89)*(Gruppenleitung!$D$83:$IS$83=Dropdownlisten!$S$3))</f>
        <v>0</v>
      </c>
      <c r="I89" s="80">
        <f>SUMPRODUCT((Gruppenleitung!$D$5:$IS$5=$A89)*(Gruppenleitung!$D$83:$IS$83=Dropdownlisten!$S$4))</f>
        <v>0</v>
      </c>
      <c r="J89" s="68">
        <f>SUMPRODUCT((Gruppenleitung!$D$5:$IS$5=$A89)*(Gruppenleitung!$D$83:$IS$83=Dropdownlisten!$S$5))</f>
        <v>0</v>
      </c>
      <c r="K89" s="67">
        <f>SUMPRODUCT((Gruppenleitung!$D$5:$IS$5=$A89)*(Gruppenleitung!$D$45:$IS$45&gt;0))</f>
        <v>0</v>
      </c>
      <c r="L89" s="80">
        <f>SUMPRODUCT((Gruppenleitung!$D$5:$IS$5=$A89)*(Gruppenleitung!$D$51:$IS$51&gt;0))</f>
        <v>0</v>
      </c>
      <c r="M89" s="80">
        <f>SUMPRODUCT((Gruppenleitung!$D$5:$IS$5=$A89)*(Gruppenleitung!$D$57:$IS$57&gt;0))</f>
        <v>0</v>
      </c>
      <c r="N89" s="80">
        <f>SUMPRODUCT((Gruppenleitung!$D$5:$IS$5=$A89)*(Gruppenleitung!$D$63:$IS$63&gt;0))</f>
        <v>0</v>
      </c>
      <c r="O89" s="68">
        <f>SUMPRODUCT((Gruppenleitung!$D$5:$IS$5=$A89)*(Gruppenleitung!$D$69:$IS$69&gt;0))</f>
        <v>0</v>
      </c>
    </row>
    <row r="90" spans="1:16" ht="20.100000000000001" customHeight="1" thickBot="1" x14ac:dyDescent="0.3">
      <c r="A90" s="146" t="s">
        <v>105</v>
      </c>
      <c r="B90" s="146"/>
      <c r="C90" s="78">
        <f>COUNTIF(Gruppenleitung!$D$5:$IS$5,A90)</f>
        <v>0</v>
      </c>
      <c r="D90" s="70">
        <f>SUMPRODUCT((Gruppenleitung!$D$5:$IS$5=$A90)*(Gruppenleitung!$D$12:$IS$12=Dropdownlisten!$E$2))</f>
        <v>0</v>
      </c>
      <c r="E90" s="71">
        <f>SUMPRODUCT((Gruppenleitung!$D$5:$IS$5=$A90)*(Gruppenleitung!$D$12:$IS$12=Dropdownlisten!$E$3))</f>
        <v>0</v>
      </c>
      <c r="F90" s="72">
        <f>SUMPRODUCT((Gruppenleitung!$D$5:$IS$5=$A90)*(Gruppenleitung!$D$12:$IS$12=Dropdownlisten!$E$4))</f>
        <v>0</v>
      </c>
      <c r="G90" s="73">
        <f>SUMPRODUCT((Gruppenleitung!$D$5:$IS$5=$A90)*(Gruppenleitung!$D$83:$IS$83=Dropdownlisten!$S$2))</f>
        <v>0</v>
      </c>
      <c r="H90" s="74">
        <f>SUMPRODUCT((Gruppenleitung!$D$5:$IS$5=$A90)*(Gruppenleitung!$D$83:$IS$83=Dropdownlisten!$S$3))</f>
        <v>0</v>
      </c>
      <c r="I90" s="74">
        <f>SUMPRODUCT((Gruppenleitung!$D$5:$IS$5=$A90)*(Gruppenleitung!$D$83:$IS$83=Dropdownlisten!$S$4))</f>
        <v>0</v>
      </c>
      <c r="J90" s="75">
        <f>SUMPRODUCT((Gruppenleitung!$D$5:$IS$5=$A90)*(Gruppenleitung!$D$83:$IS$83=Dropdownlisten!$S$5))</f>
        <v>0</v>
      </c>
      <c r="K90" s="73">
        <f>SUMPRODUCT((Gruppenleitung!$D$5:$IS$5=$A90)*(Gruppenleitung!$D$45:$IS$45&gt;0))</f>
        <v>0</v>
      </c>
      <c r="L90" s="74">
        <f>SUMPRODUCT((Gruppenleitung!$D$5:$IS$5=$A90)*(Gruppenleitung!$D$51:$IS$51&gt;0))</f>
        <v>0</v>
      </c>
      <c r="M90" s="74">
        <f>SUMPRODUCT((Gruppenleitung!$D$5:$IS$5=$A90)*(Gruppenleitung!$D$57:$IS$57&gt;0))</f>
        <v>0</v>
      </c>
      <c r="N90" s="74">
        <f>SUMPRODUCT((Gruppenleitung!$D$5:$IS$5=$A90)*(Gruppenleitung!$D$63:$IS$63&gt;0))</f>
        <v>0</v>
      </c>
      <c r="O90" s="75">
        <f>SUMPRODUCT((Gruppenleitung!$D$5:$IS$5=$A90)*(Gruppenleitung!$D$69:$IS$69&gt;0))</f>
        <v>0</v>
      </c>
    </row>
    <row r="91" spans="1:16" ht="20.100000000000001" customHeight="1" x14ac:dyDescent="0.25">
      <c r="D91" s="40"/>
      <c r="E91" s="40"/>
    </row>
    <row r="92" spans="1:16" ht="36.75" customHeight="1" x14ac:dyDescent="0.25">
      <c r="A92" s="128" t="s">
        <v>231</v>
      </c>
      <c r="B92" s="128"/>
      <c r="C92" s="128"/>
      <c r="D92" s="128"/>
      <c r="E92" s="128"/>
      <c r="F92" s="128"/>
      <c r="G92" s="128"/>
      <c r="H92" s="128"/>
      <c r="I92" s="128"/>
      <c r="J92" s="128"/>
      <c r="K92" s="128"/>
      <c r="L92" s="128"/>
      <c r="M92" s="128"/>
      <c r="N92" s="128"/>
      <c r="O92" s="128"/>
      <c r="P92" s="128"/>
    </row>
    <row r="93" spans="1:16" ht="19.5" customHeight="1" x14ac:dyDescent="0.25">
      <c r="B93" s="41"/>
      <c r="C93" s="40"/>
      <c r="D93" s="40"/>
      <c r="F93" s="42"/>
    </row>
    <row r="94" spans="1:16" ht="20.100000000000001" customHeight="1" x14ac:dyDescent="0.25">
      <c r="B94" s="41" t="s">
        <v>168</v>
      </c>
      <c r="D94" s="42"/>
      <c r="E94" s="138">
        <f>SUMPRODUCT((NOT(Veranstaltungen!$B$11:$KO$11="Ja"))*(Veranstaltungen!$B$9:$KO$9="Freizeit / Ferienlager"))</f>
        <v>0</v>
      </c>
      <c r="F94" s="138"/>
      <c r="G94" s="54"/>
      <c r="H94" s="41" t="s">
        <v>193</v>
      </c>
      <c r="N94" s="168">
        <f>SUMPRODUCT((NOT(Veranstaltungen!$B$11:$KO$11="Ja"))*(Veranstaltungen!$B$9:$KO$9="Workshops / Seminare / Bildungsveranstaltungen"))</f>
        <v>0</v>
      </c>
      <c r="O94" s="168"/>
    </row>
    <row r="95" spans="1:16" ht="20.100000000000001" customHeight="1" x14ac:dyDescent="0.25">
      <c r="B95" s="97" t="s">
        <v>134</v>
      </c>
      <c r="D95" s="42"/>
      <c r="E95" s="138">
        <f>SUMPRODUCT((NOT(Veranstaltungen!$B$11:$KO$11="Ja"))*(Veranstaltungen!$B$9:$KO$9="Freizeit / Ferienlager")*(Veranstaltungen!$B$13:$KO$13))</f>
        <v>0</v>
      </c>
      <c r="F95" s="138"/>
      <c r="G95" s="54"/>
      <c r="H95" s="130" t="s">
        <v>271</v>
      </c>
      <c r="I95" s="131"/>
      <c r="J95" s="131"/>
      <c r="K95" s="131"/>
      <c r="L95" s="131"/>
      <c r="M95" s="131"/>
      <c r="N95" s="132"/>
      <c r="O95" s="133"/>
    </row>
    <row r="96" spans="1:16" ht="20.100000000000001" customHeight="1" x14ac:dyDescent="0.25">
      <c r="B96" s="97" t="s">
        <v>135</v>
      </c>
      <c r="D96" s="42"/>
      <c r="E96" s="138">
        <f>SUMPRODUCT((NOT(Veranstaltungen!$B$11:$KO$11="Ja"))*(Veranstaltungen!$B9:$KO$9="Freizeit / Ferienlager")*(Veranstaltungen!$B$24:$KO$24))</f>
        <v>0</v>
      </c>
      <c r="F96" s="138"/>
      <c r="G96" s="54"/>
      <c r="H96" s="134"/>
      <c r="I96" s="135"/>
      <c r="J96" s="135"/>
      <c r="K96" s="135"/>
      <c r="L96" s="135"/>
      <c r="M96" s="135"/>
      <c r="N96" s="132"/>
      <c r="O96" s="133"/>
    </row>
    <row r="97" spans="2:15" ht="20.100000000000001" customHeight="1" x14ac:dyDescent="0.25">
      <c r="B97" s="97" t="s">
        <v>176</v>
      </c>
      <c r="D97" s="40"/>
      <c r="E97" s="138">
        <f>SUMPRODUCT((NOT(Veranstaltungen!$B$11:$KO$11="Ja"))*(Veranstaltungen!$B$9:$KO$9="Freizeit / Ferienlager")*(Veranstaltungen!$B$20:$KO$20))</f>
        <v>0</v>
      </c>
      <c r="F97" s="138"/>
      <c r="G97" s="54"/>
      <c r="H97" s="97" t="s">
        <v>135</v>
      </c>
      <c r="N97" s="129">
        <f>SUMPRODUCT((NOT(Veranstaltungen!$B$11:$KO$11="Ja"))*(Veranstaltungen!$B$9:$KO$9="Workshops / Seminare / Bildungsveranstaltungen")*(Veranstaltungen!$B$24:$KO$24))</f>
        <v>0</v>
      </c>
      <c r="O97" s="129"/>
    </row>
    <row r="98" spans="2:15" ht="20.100000000000001" customHeight="1" x14ac:dyDescent="0.25">
      <c r="B98" s="97" t="s">
        <v>177</v>
      </c>
      <c r="D98" s="40"/>
      <c r="E98" s="138">
        <f>SUMPRODUCT((NOT(Veranstaltungen!$B$11:$KO$11="Ja"))*(Veranstaltungen!$B$9:$KO$9="Freizeit / Ferienlager")*(Veranstaltungen!$B$21:$KO$21))</f>
        <v>0</v>
      </c>
      <c r="F98" s="138"/>
      <c r="G98" s="54"/>
      <c r="H98" s="97" t="s">
        <v>176</v>
      </c>
      <c r="I98" s="40"/>
      <c r="J98" s="40"/>
      <c r="K98" s="40"/>
      <c r="L98" s="40"/>
      <c r="M98" s="40"/>
      <c r="N98" s="129">
        <f>SUMPRODUCT((NOT(Veranstaltungen!$B$11:$KO$11="Ja"))*(Veranstaltungen!$B$9:$KO$9="Workshops / Seminare / Bildungsveranstaltungen")*(Veranstaltungen!$B$20:$KO$20))</f>
        <v>0</v>
      </c>
      <c r="O98" s="129"/>
    </row>
    <row r="99" spans="2:15" ht="20.100000000000001" customHeight="1" x14ac:dyDescent="0.25">
      <c r="B99" s="97" t="s">
        <v>178</v>
      </c>
      <c r="D99" s="40"/>
      <c r="E99" s="138">
        <f>SUMPRODUCT((NOT(Veranstaltungen!$B$11:$KO$11="Ja"))*(Veranstaltungen!$B$9:$KO$9="Freizeit / Ferienlager")*(Veranstaltungen!$B$22:$KO$22))</f>
        <v>0</v>
      </c>
      <c r="F99" s="138"/>
      <c r="G99" s="54"/>
      <c r="H99" s="97" t="s">
        <v>177</v>
      </c>
      <c r="I99" s="40"/>
      <c r="J99" s="40"/>
      <c r="K99" s="40"/>
      <c r="L99" s="40"/>
      <c r="M99" s="40"/>
      <c r="N99" s="129">
        <f>SUMPRODUCT((NOT(Veranstaltungen!$B$11:$KO$11="Ja"))*(Veranstaltungen!$B$9:$KO$9="Workshops / Seminare / Bildungsveranstaltungen")*(Veranstaltungen!$B$21:$KO$21))</f>
        <v>0</v>
      </c>
      <c r="O99" s="129"/>
    </row>
    <row r="100" spans="2:15" ht="20.100000000000001" customHeight="1" x14ac:dyDescent="0.25">
      <c r="B100" s="97" t="s">
        <v>179</v>
      </c>
      <c r="D100" s="40"/>
      <c r="E100" s="138">
        <f>SUMPRODUCT((NOT(Veranstaltungen!$B$11:$KO$11="Ja"))*(Veranstaltungen!$B$9:$KO$9="Freizeit / Ferienlager")*(Veranstaltungen!$B$23:$KO$23))</f>
        <v>0</v>
      </c>
      <c r="F100" s="138"/>
      <c r="G100" s="54"/>
      <c r="H100" s="97" t="s">
        <v>178</v>
      </c>
      <c r="I100" s="40"/>
      <c r="J100" s="40"/>
      <c r="K100" s="40"/>
      <c r="L100" s="40"/>
      <c r="M100" s="40"/>
      <c r="N100" s="129">
        <f>SUMPRODUCT((NOT(Veranstaltungen!$B$11:$KO$11="Ja"))*(Veranstaltungen!$B$9:$KO$9="Workshops / Seminare / Bildungsveranstaltungen")*(Veranstaltungen!$B$22:$KO$22))</f>
        <v>0</v>
      </c>
      <c r="O100" s="129"/>
    </row>
    <row r="101" spans="2:15" ht="20.100000000000001" customHeight="1" x14ac:dyDescent="0.25">
      <c r="B101" s="97" t="s">
        <v>273</v>
      </c>
      <c r="D101" s="42"/>
      <c r="E101" s="159">
        <f>IF($E96&gt;0,SUMPRODUCT((NOT(Veranstaltungen!$B$11:$KO$11="Ja"))*(Veranstaltungen!$B$9:$KO$9="Freizeit / Ferienlager")*(Veranstaltungen!B$26:$KO$26))/$E96,0)</f>
        <v>0</v>
      </c>
      <c r="F101" s="160"/>
      <c r="H101" s="97" t="s">
        <v>179</v>
      </c>
      <c r="I101" s="40"/>
      <c r="J101" s="40"/>
      <c r="K101" s="40"/>
      <c r="L101" s="40"/>
      <c r="M101" s="40"/>
      <c r="N101" s="129">
        <f>SUMPRODUCT((NOT(Veranstaltungen!$B$11:$KO$11="Ja"))*(Veranstaltungen!$B$9:$KO$9="Workshops / Seminare / Bildungsveranstaltungen")*(Veranstaltungen!$B$23:$KO$23))</f>
        <v>0</v>
      </c>
      <c r="O101" s="129"/>
    </row>
    <row r="102" spans="2:15" ht="19.5" customHeight="1" x14ac:dyDescent="0.25">
      <c r="B102" s="42"/>
      <c r="D102" s="42"/>
      <c r="F102" s="42"/>
      <c r="G102" s="40"/>
      <c r="H102" s="40"/>
      <c r="I102" s="40"/>
      <c r="J102" s="40"/>
      <c r="K102" s="40"/>
      <c r="L102" s="40"/>
      <c r="M102" s="40"/>
      <c r="N102" s="54"/>
      <c r="O102" s="54"/>
    </row>
    <row r="103" spans="2:15" ht="20.100000000000001" customHeight="1" x14ac:dyDescent="0.25">
      <c r="B103" s="41" t="s">
        <v>95</v>
      </c>
      <c r="D103" s="42"/>
      <c r="E103" s="129">
        <f>SUMPRODUCT((NOT(Veranstaltungen!$B$11:$KO$11="Ja"))*(Veranstaltungen!$B$9:$KO$9="Ferienspiele"))</f>
        <v>0</v>
      </c>
      <c r="F103" s="129"/>
      <c r="G103" s="40"/>
      <c r="H103" s="41" t="s">
        <v>5</v>
      </c>
      <c r="I103" s="40"/>
      <c r="J103" s="40"/>
      <c r="K103" s="40"/>
      <c r="L103" s="40"/>
      <c r="M103" s="40"/>
      <c r="N103" s="129">
        <f>SUMPRODUCT((NOT(Veranstaltungen!$B$11:$KO$11="Ja"))*(Veranstaltungen!$B$9:$KO$9="Kulturelle Veranstaltungen"))</f>
        <v>0</v>
      </c>
      <c r="O103" s="129"/>
    </row>
    <row r="104" spans="2:15" ht="20.100000000000001" customHeight="1" x14ac:dyDescent="0.25">
      <c r="B104" s="97" t="s">
        <v>134</v>
      </c>
      <c r="D104" s="42"/>
      <c r="E104" s="129">
        <f>SUMPRODUCT((NOT(Veranstaltungen!$B$11:$KO$11="Ja"))*(Veranstaltungen!$B$9:$KO$9="Ferienspiele")*(Veranstaltungen!$B$13:$KO$13))</f>
        <v>0</v>
      </c>
      <c r="F104" s="129"/>
      <c r="G104" s="40"/>
      <c r="H104" s="130" t="s">
        <v>272</v>
      </c>
      <c r="I104" s="131"/>
      <c r="J104" s="131"/>
      <c r="K104" s="131"/>
      <c r="L104" s="131"/>
      <c r="M104" s="131"/>
      <c r="N104" s="132"/>
      <c r="O104" s="133"/>
    </row>
    <row r="105" spans="2:15" ht="20.100000000000001" customHeight="1" x14ac:dyDescent="0.25">
      <c r="B105" s="97" t="s">
        <v>135</v>
      </c>
      <c r="D105" s="42"/>
      <c r="E105" s="129">
        <f>SUMPRODUCT((NOT(Veranstaltungen!$B$11:$KO$11="Ja"))*(Veranstaltungen!$B$9:$KO$9="Ferienspiele")*(Veranstaltungen!$B$24:$KO$24))</f>
        <v>0</v>
      </c>
      <c r="F105" s="129"/>
      <c r="G105" s="40"/>
      <c r="H105" s="134"/>
      <c r="I105" s="135"/>
      <c r="J105" s="135"/>
      <c r="K105" s="135"/>
      <c r="L105" s="135"/>
      <c r="M105" s="135"/>
      <c r="N105" s="132"/>
      <c r="O105" s="133"/>
    </row>
    <row r="106" spans="2:15" ht="20.100000000000001" customHeight="1" x14ac:dyDescent="0.25">
      <c r="B106" s="97" t="s">
        <v>176</v>
      </c>
      <c r="D106" s="40"/>
      <c r="E106" s="129">
        <f>SUMPRODUCT((NOT(Veranstaltungen!$B$11:$KO$11="Ja"))*(Veranstaltungen!$B$9:$KO$9="Ferienspiele")*(Veranstaltungen!$B$20:$KO$20))</f>
        <v>0</v>
      </c>
      <c r="F106" s="129"/>
      <c r="G106" s="40"/>
      <c r="H106" s="97" t="s">
        <v>135</v>
      </c>
      <c r="I106" s="40"/>
      <c r="J106" s="40"/>
      <c r="K106" s="40"/>
      <c r="L106" s="40"/>
      <c r="M106" s="40"/>
      <c r="N106" s="129">
        <f>SUMPRODUCT((NOT(Veranstaltungen!$B$11:$KO$11="Ja"))*(Veranstaltungen!$B$9:$KO$9="Kulturelle Veranstaltungen")*(Veranstaltungen!$B$24:$KO$24))</f>
        <v>0</v>
      </c>
      <c r="O106" s="129"/>
    </row>
    <row r="107" spans="2:15" ht="20.100000000000001" customHeight="1" x14ac:dyDescent="0.25">
      <c r="B107" s="97" t="s">
        <v>177</v>
      </c>
      <c r="D107" s="40"/>
      <c r="E107" s="129">
        <f>SUMPRODUCT((NOT(Veranstaltungen!$B$11:$KO$11="Ja"))*(Veranstaltungen!$B$9:$KO$9="Ferienspiele")*(Veranstaltungen!$B$21:$KO$21))</f>
        <v>0</v>
      </c>
      <c r="F107" s="129"/>
      <c r="G107" s="40"/>
      <c r="H107" s="97" t="s">
        <v>176</v>
      </c>
      <c r="I107" s="40"/>
      <c r="J107" s="40"/>
      <c r="K107" s="40"/>
      <c r="L107" s="40"/>
      <c r="M107" s="40"/>
      <c r="N107" s="129">
        <f>SUMPRODUCT((NOT(Veranstaltungen!$B$11:$KO$11="Ja"))*(Veranstaltungen!$B$9:$KO$9="Kulturelle Veranstaltungen")*(Veranstaltungen!$B$20:$KO$20))</f>
        <v>0</v>
      </c>
      <c r="O107" s="129"/>
    </row>
    <row r="108" spans="2:15" ht="20.100000000000001" customHeight="1" x14ac:dyDescent="0.25">
      <c r="B108" s="97" t="s">
        <v>178</v>
      </c>
      <c r="D108" s="40"/>
      <c r="E108" s="129">
        <f>SUMPRODUCT((NOT(Veranstaltungen!$B$11:$KO$11="Ja"))*(Veranstaltungen!$B$9:$KO$9="Ferienspiele")*(Veranstaltungen!$B$22:$KO$22))</f>
        <v>0</v>
      </c>
      <c r="F108" s="129"/>
      <c r="G108" s="40"/>
      <c r="H108" s="97" t="s">
        <v>177</v>
      </c>
      <c r="I108" s="40"/>
      <c r="J108" s="40"/>
      <c r="K108" s="40"/>
      <c r="L108" s="40"/>
      <c r="M108" s="40"/>
      <c r="N108" s="129">
        <f>SUMPRODUCT((NOT(Veranstaltungen!$B$11:$KO$11="Ja"))*(Veranstaltungen!$B$9:$KO$9="Kulturelle Veranstaltungen")*(Veranstaltungen!$B$21:$KO$21))</f>
        <v>0</v>
      </c>
      <c r="O108" s="129"/>
    </row>
    <row r="109" spans="2:15" ht="20.100000000000001" customHeight="1" x14ac:dyDescent="0.25">
      <c r="B109" s="97" t="s">
        <v>179</v>
      </c>
      <c r="D109" s="40"/>
      <c r="E109" s="129">
        <f>SUMPRODUCT((NOT(Veranstaltungen!$B$11:$KO$11="Ja"))*(Veranstaltungen!$B$9:$KO$9="Ferienspiele")*(Veranstaltungen!$B$23:$KO$23))</f>
        <v>0</v>
      </c>
      <c r="F109" s="129"/>
      <c r="G109" s="40"/>
      <c r="H109" s="97" t="s">
        <v>178</v>
      </c>
      <c r="I109" s="40"/>
      <c r="J109" s="40"/>
      <c r="K109" s="40"/>
      <c r="L109" s="40"/>
      <c r="M109" s="40"/>
      <c r="N109" s="129">
        <f>SUMPRODUCT((NOT(Veranstaltungen!$B$11:$KO$11="Ja"))*(Veranstaltungen!$B$9:$KO$9="Kulturelle Veranstaltungen")*(Veranstaltungen!$B$22:$KO$22))</f>
        <v>0</v>
      </c>
      <c r="O109" s="129"/>
    </row>
    <row r="110" spans="2:15" ht="20.100000000000001" customHeight="1" x14ac:dyDescent="0.25">
      <c r="B110" s="42"/>
      <c r="D110" s="40"/>
      <c r="F110" s="54"/>
      <c r="G110" s="40"/>
      <c r="H110" s="97" t="s">
        <v>179</v>
      </c>
      <c r="I110" s="40"/>
      <c r="J110" s="40"/>
      <c r="K110" s="40"/>
      <c r="L110" s="40"/>
      <c r="M110" s="40"/>
      <c r="N110" s="129">
        <f>SUMPRODUCT((NOT(Veranstaltungen!$B$11:$KO$11="Ja"))*(Veranstaltungen!$B$9:$KO$9="Kulturelle Veranstaltungen")*(Veranstaltungen!$B$23:$KO$23))</f>
        <v>0</v>
      </c>
      <c r="O110" s="129"/>
    </row>
    <row r="111" spans="2:15" ht="19.5" customHeight="1" x14ac:dyDescent="0.25">
      <c r="B111" s="41" t="s">
        <v>96</v>
      </c>
      <c r="D111" s="42"/>
      <c r="E111" s="129">
        <f>SUMPRODUCT((NOT(Veranstaltungen!$B$11:$KO$11="Ja"))*(Veranstaltungen!$B$9:$KO$9="Ferien-Tagesveranstaltungen"))</f>
        <v>0</v>
      </c>
      <c r="F111" s="129"/>
      <c r="G111" s="40"/>
      <c r="N111" s="54"/>
      <c r="O111" s="54"/>
    </row>
    <row r="112" spans="2:15" ht="20.100000000000001" customHeight="1" x14ac:dyDescent="0.25">
      <c r="B112" s="97" t="s">
        <v>134</v>
      </c>
      <c r="D112" s="42"/>
      <c r="E112" s="129">
        <f>SUMPRODUCT((NOT(Veranstaltungen!$B$11:$KO$11="Ja"))*(Veranstaltungen!$B$9:$KO$9="Ferien-Tagesveranstaltungen")*(Veranstaltungen!$B$13:$KO$13))</f>
        <v>0</v>
      </c>
      <c r="F112" s="129"/>
      <c r="G112" s="40"/>
      <c r="H112" s="41" t="s">
        <v>192</v>
      </c>
      <c r="I112" s="40"/>
      <c r="J112" s="40"/>
      <c r="K112" s="40"/>
      <c r="L112" s="40"/>
      <c r="M112" s="40"/>
      <c r="N112" s="129">
        <f>SUMPRODUCT((NOT(Veranstaltungen!$B$11:$KO$11="Ja"))*(Veranstaltungen!$B$9:$KO$9="Fortbildung für Mitarbeiter*innen"))</f>
        <v>0</v>
      </c>
      <c r="O112" s="129"/>
    </row>
    <row r="113" spans="1:15" ht="20.100000000000001" customHeight="1" x14ac:dyDescent="0.25">
      <c r="B113" s="97" t="s">
        <v>135</v>
      </c>
      <c r="D113" s="42"/>
      <c r="E113" s="129">
        <f>SUMPRODUCT((NOT(Veranstaltungen!$B$11:$KO$11="Ja"))*(Veranstaltungen!$B$9:$KO$9="Ferien-Tagesveranstaltungen")*(Veranstaltungen!$B$24:$KO$24))</f>
        <v>0</v>
      </c>
      <c r="F113" s="129"/>
      <c r="H113" s="130" t="s">
        <v>271</v>
      </c>
      <c r="I113" s="131"/>
      <c r="J113" s="131"/>
      <c r="K113" s="131"/>
      <c r="L113" s="131"/>
      <c r="M113" s="131"/>
      <c r="N113" s="131"/>
      <c r="O113" s="136"/>
    </row>
    <row r="114" spans="1:15" ht="20.100000000000001" customHeight="1" x14ac:dyDescent="0.25">
      <c r="B114" s="97" t="s">
        <v>176</v>
      </c>
      <c r="D114" s="40"/>
      <c r="E114" s="129">
        <f>SUMPRODUCT((NOT(Veranstaltungen!$B$11:$KO$11="Ja"))*(Veranstaltungen!$B$9:$KO$9="Ferien-Tagesveranstaltungen")*(Veranstaltungen!$B$20:$KO$20))</f>
        <v>0</v>
      </c>
      <c r="F114" s="129"/>
      <c r="H114" s="134"/>
      <c r="I114" s="135"/>
      <c r="J114" s="135"/>
      <c r="K114" s="135"/>
      <c r="L114" s="135"/>
      <c r="M114" s="135"/>
      <c r="N114" s="135"/>
      <c r="O114" s="137"/>
    </row>
    <row r="115" spans="1:15" ht="20.100000000000001" customHeight="1" x14ac:dyDescent="0.25">
      <c r="B115" s="97" t="s">
        <v>177</v>
      </c>
      <c r="E115" s="129">
        <f>SUMPRODUCT((NOT(Veranstaltungen!$B$11:$KO$11="Ja"))*(Veranstaltungen!$B$9:$KO$9="Ferien-Tagesveranstaltungen")*(Veranstaltungen!$B$21:$KO$21))</f>
        <v>0</v>
      </c>
      <c r="F115" s="129"/>
      <c r="H115" s="97" t="s">
        <v>135</v>
      </c>
      <c r="N115" s="129">
        <f>SUMPRODUCT((NOT(Veranstaltungen!$B$11:$KO$11="Ja"))*(Veranstaltungen!$B$9:$KO$9="Fortbildung für Mitarbeiter*innen")*(Veranstaltungen!$B$24:$KO$24))</f>
        <v>0</v>
      </c>
      <c r="O115" s="129"/>
    </row>
    <row r="116" spans="1:15" ht="20.100000000000001" customHeight="1" x14ac:dyDescent="0.25">
      <c r="B116" s="97" t="s">
        <v>178</v>
      </c>
      <c r="E116" s="129">
        <f>SUMPRODUCT((NOT(Veranstaltungen!$B$11:$KO$11="Ja"))*(Veranstaltungen!$B$9:$KO$9="Ferien-Tagesveranstaltungen")*(Veranstaltungen!$B$22:$KO$22))</f>
        <v>0</v>
      </c>
      <c r="F116" s="129"/>
      <c r="H116" s="97" t="s">
        <v>176</v>
      </c>
      <c r="N116" s="129">
        <f>SUMPRODUCT((NOT(Veranstaltungen!$B$11:$KO$11="Ja"))*(Veranstaltungen!$B$9:$KO$9="Fortbildung für Mitarbeiter*innen")*(Veranstaltungen!$B$20:$KO$20))</f>
        <v>0</v>
      </c>
      <c r="O116" s="129"/>
    </row>
    <row r="117" spans="1:15" ht="20.100000000000001" customHeight="1" x14ac:dyDescent="0.25">
      <c r="B117" s="97" t="s">
        <v>179</v>
      </c>
      <c r="D117" s="42"/>
      <c r="E117" s="129">
        <f>SUMPRODUCT((NOT(Veranstaltungen!$B$11:$KO$11="Ja"))*(Veranstaltungen!$B$9:$KO$9="Ferien-Tagesveranstaltungen")*(Veranstaltungen!$B$23:$KO$23))</f>
        <v>0</v>
      </c>
      <c r="F117" s="129"/>
      <c r="G117" s="38"/>
      <c r="H117" s="97" t="s">
        <v>177</v>
      </c>
      <c r="N117" s="129">
        <f>SUMPRODUCT((NOT(Veranstaltungen!$B$11:$KO$11="Ja"))*(Veranstaltungen!$B$9:$KO$9="Fortbildung für Mitarbeiter*innen")*(Veranstaltungen!$B$21:$KO$21))</f>
        <v>0</v>
      </c>
      <c r="O117" s="129"/>
    </row>
    <row r="118" spans="1:15" ht="20.100000000000001" customHeight="1" x14ac:dyDescent="0.25">
      <c r="B118" s="97" t="s">
        <v>273</v>
      </c>
      <c r="D118" s="42"/>
      <c r="E118" s="159">
        <f>IF($E113&gt;0,SUMPRODUCT((NOT(Veranstaltungen!$B$11:$KO$11="Ja"))*(Veranstaltungen!$B$9:$KO$9="Ferien-Tagesveranstaltungen")*(Veranstaltungen!B$26:$KO$26))/$E113,0)</f>
        <v>0</v>
      </c>
      <c r="F118" s="160"/>
      <c r="H118" s="97" t="s">
        <v>178</v>
      </c>
      <c r="J118" s="40"/>
      <c r="K118" s="40"/>
      <c r="L118" s="40"/>
      <c r="M118" s="40"/>
      <c r="N118" s="129">
        <f>SUMPRODUCT((NOT(Veranstaltungen!$B$11:$KO$11="Ja"))*(Veranstaltungen!$B$9:$KO$9="Fortbildung für Mitarbeiter*innen")*(Veranstaltungen!$B$22:$KO$22))</f>
        <v>0</v>
      </c>
      <c r="O118" s="129"/>
    </row>
    <row r="119" spans="1:15" ht="20.100000000000001" customHeight="1" x14ac:dyDescent="0.25">
      <c r="B119" s="42"/>
      <c r="D119" s="42"/>
      <c r="E119" s="40"/>
      <c r="F119" s="42"/>
      <c r="G119" s="38"/>
      <c r="H119" s="97" t="s">
        <v>179</v>
      </c>
      <c r="N119" s="129">
        <f>SUMPRODUCT((NOT(Veranstaltungen!$B$11:$KO$11="Ja"))*(Veranstaltungen!$B$9:$KO$9="Fortbildung für Mitarbeiter*innen")*(Veranstaltungen!$B$23:$KO$23))</f>
        <v>0</v>
      </c>
      <c r="O119" s="129"/>
    </row>
    <row r="120" spans="1:15" ht="19.5" customHeight="1" x14ac:dyDescent="0.25">
      <c r="B120" s="41" t="s">
        <v>4</v>
      </c>
      <c r="D120" s="42"/>
      <c r="E120" s="129">
        <f>SUMPRODUCT((NOT(Veranstaltungen!$B$11:$KO$11="Ja"))*(Veranstaltungen!$B$9:$KO$9="Internationale Begegnungen"))</f>
        <v>0</v>
      </c>
      <c r="F120" s="129"/>
      <c r="G120" s="38"/>
      <c r="H120" s="38"/>
    </row>
    <row r="121" spans="1:15" ht="20.100000000000001" customHeight="1" x14ac:dyDescent="0.25">
      <c r="B121" s="97" t="s">
        <v>134</v>
      </c>
      <c r="D121" s="42"/>
      <c r="E121" s="129">
        <f>SUMPRODUCT((NOT(Veranstaltungen!$B$11:$KO$11="Ja"))*(Veranstaltungen!$B$9:$KO$9="Internationale Begegnungen")*(Veranstaltungen!$B$13:$KO$13))</f>
        <v>0</v>
      </c>
      <c r="F121" s="129"/>
      <c r="G121" s="38"/>
      <c r="H121" s="38"/>
    </row>
    <row r="122" spans="1:15" ht="20.100000000000001" customHeight="1" x14ac:dyDescent="0.25">
      <c r="B122" s="97" t="s">
        <v>135</v>
      </c>
      <c r="D122" s="42"/>
      <c r="E122" s="129">
        <f>SUMPRODUCT((NOT(Veranstaltungen!$B$11:$KO$11="Ja"))*(Veranstaltungen!$B$9:$KO$9="Internationale Begegnungen")*(Veranstaltungen!$B$24:$KO$24))</f>
        <v>0</v>
      </c>
      <c r="F122" s="129"/>
      <c r="G122" s="38"/>
      <c r="H122" s="38"/>
    </row>
    <row r="123" spans="1:15" ht="20.100000000000001" customHeight="1" x14ac:dyDescent="0.25">
      <c r="B123" s="97" t="s">
        <v>176</v>
      </c>
      <c r="D123" s="42"/>
      <c r="E123" s="129">
        <f>SUMPRODUCT((NOT(Veranstaltungen!$B$11:$KO$11="Ja"))*(Veranstaltungen!$B$9:$KO$9="Internationale Begegnungen")*(Veranstaltungen!$B$20:$KO$20))</f>
        <v>0</v>
      </c>
      <c r="F123" s="129"/>
      <c r="H123" s="38"/>
    </row>
    <row r="124" spans="1:15" ht="20.100000000000001" customHeight="1" x14ac:dyDescent="0.25">
      <c r="B124" s="97" t="s">
        <v>177</v>
      </c>
      <c r="D124" s="42"/>
      <c r="E124" s="129">
        <f>SUMPRODUCT((NOT(Veranstaltungen!$B$11:$KO$11="Ja"))*(Veranstaltungen!$B$9:$KO$9="Internationale Begegnungen")*(Veranstaltungen!$B$21:$KO$21))</f>
        <v>0</v>
      </c>
      <c r="F124" s="129"/>
    </row>
    <row r="125" spans="1:15" ht="20.100000000000001" customHeight="1" x14ac:dyDescent="0.25">
      <c r="B125" s="97" t="s">
        <v>178</v>
      </c>
      <c r="D125" s="42"/>
      <c r="E125" s="129">
        <f>SUMPRODUCT((NOT(Veranstaltungen!$B$11:$KO$11="Ja"))*(Veranstaltungen!$B$9:$KO$9="Internationale Begegnungen")*(Veranstaltungen!$B$22:$KO$22))</f>
        <v>0</v>
      </c>
      <c r="F125" s="129"/>
    </row>
    <row r="126" spans="1:15" ht="20.100000000000001" customHeight="1" x14ac:dyDescent="0.25">
      <c r="B126" s="97" t="s">
        <v>179</v>
      </c>
      <c r="D126" s="40"/>
      <c r="E126" s="129">
        <f>SUMPRODUCT((NOT(Veranstaltungen!$B$11:$KO$11="Ja"))*(Veranstaltungen!$B$9:$KO$9="Internationale Begegnungen")*(Veranstaltungen!$B$23:$KO$23))</f>
        <v>0</v>
      </c>
      <c r="F126" s="129"/>
      <c r="H126" s="40"/>
      <c r="J126" s="40"/>
      <c r="K126" s="40"/>
      <c r="L126" s="40"/>
      <c r="M126" s="40"/>
      <c r="N126" s="40"/>
      <c r="O126" s="40"/>
    </row>
    <row r="127" spans="1:15" ht="20.100000000000001" customHeight="1" x14ac:dyDescent="0.25">
      <c r="B127" s="97" t="s">
        <v>273</v>
      </c>
      <c r="D127" s="42"/>
      <c r="E127" s="159">
        <f>IF($E122&gt;0,SUMPRODUCT((NOT(Veranstaltungen!$B$11:$KO$11="Ja"))*(Veranstaltungen!$B$9:$KO$9="Internationale Begegnungen")*(Veranstaltungen!B$26:$KO$26))/$E122,0)</f>
        <v>0</v>
      </c>
      <c r="F127" s="160"/>
      <c r="H127" s="38"/>
    </row>
    <row r="128" spans="1:15" ht="20.100000000000001" customHeight="1" x14ac:dyDescent="0.25">
      <c r="A128" s="124" t="s">
        <v>181</v>
      </c>
      <c r="B128" s="124"/>
      <c r="C128" s="124"/>
      <c r="D128" s="124"/>
      <c r="E128" s="124"/>
      <c r="F128" s="124"/>
      <c r="G128" s="124"/>
      <c r="H128" s="124"/>
      <c r="I128" s="124"/>
      <c r="J128" s="124"/>
      <c r="K128" s="124"/>
      <c r="L128" s="126"/>
      <c r="M128" s="117"/>
      <c r="N128" s="117"/>
    </row>
    <row r="129" spans="1:15" ht="20.100000000000001" customHeight="1" x14ac:dyDescent="0.25">
      <c r="B129" s="40"/>
      <c r="C129" s="40"/>
      <c r="D129" s="40"/>
      <c r="F129" s="40"/>
    </row>
    <row r="130" spans="1:15" ht="20.100000000000001" customHeight="1" x14ac:dyDescent="0.25">
      <c r="A130" s="124" t="s">
        <v>182</v>
      </c>
      <c r="B130" s="124"/>
      <c r="C130" s="124"/>
      <c r="D130" s="124"/>
      <c r="E130" s="124"/>
      <c r="F130" s="124"/>
      <c r="G130" s="124"/>
      <c r="H130" s="124"/>
      <c r="I130" s="124"/>
      <c r="J130" s="124"/>
      <c r="K130" s="124"/>
      <c r="L130" s="124"/>
    </row>
    <row r="131" spans="1:15" ht="20.100000000000001" customHeight="1" x14ac:dyDescent="0.25">
      <c r="B131" s="38" t="s">
        <v>170</v>
      </c>
      <c r="C131" s="38"/>
      <c r="D131" s="38"/>
      <c r="E131" s="38"/>
      <c r="M131" s="117"/>
      <c r="N131" s="117"/>
    </row>
    <row r="132" spans="1:15" ht="20.100000000000001" customHeight="1" x14ac:dyDescent="0.25">
      <c r="B132" s="38" t="s">
        <v>88</v>
      </c>
      <c r="C132" s="38"/>
      <c r="D132" s="38"/>
      <c r="E132" s="38"/>
      <c r="M132" s="117"/>
      <c r="N132" s="117"/>
    </row>
    <row r="133" spans="1:15" ht="20.100000000000001" customHeight="1" x14ac:dyDescent="0.25">
      <c r="B133" s="38" t="s">
        <v>85</v>
      </c>
      <c r="C133" s="38"/>
      <c r="D133" s="38"/>
      <c r="E133" s="38"/>
      <c r="M133" s="117"/>
      <c r="N133" s="117"/>
    </row>
    <row r="134" spans="1:15" ht="20.100000000000001" customHeight="1" x14ac:dyDescent="0.25">
      <c r="B134" s="38" t="s">
        <v>171</v>
      </c>
      <c r="C134" s="38"/>
      <c r="D134" s="38"/>
      <c r="E134" s="38"/>
      <c r="M134" s="117"/>
      <c r="N134" s="117"/>
    </row>
    <row r="135" spans="1:15" ht="20.100000000000001" customHeight="1" x14ac:dyDescent="0.25">
      <c r="B135" s="38" t="s">
        <v>172</v>
      </c>
      <c r="C135" s="38"/>
      <c r="D135" s="38"/>
      <c r="E135" s="38"/>
      <c r="M135" s="117"/>
      <c r="N135" s="117"/>
    </row>
    <row r="136" spans="1:15" ht="20.100000000000001" customHeight="1" x14ac:dyDescent="0.25">
      <c r="B136" s="38" t="s">
        <v>173</v>
      </c>
      <c r="C136" s="38"/>
      <c r="D136" s="38"/>
      <c r="E136" s="38"/>
      <c r="M136" s="117"/>
      <c r="N136" s="117"/>
    </row>
    <row r="137" spans="1:15" ht="20.100000000000001" customHeight="1" x14ac:dyDescent="0.25">
      <c r="B137" s="44" t="s">
        <v>253</v>
      </c>
      <c r="C137" s="44"/>
      <c r="D137" s="44"/>
      <c r="E137" s="44"/>
      <c r="M137" s="117"/>
      <c r="N137" s="117"/>
    </row>
    <row r="138" spans="1:15" ht="20.100000000000001" customHeight="1" x14ac:dyDescent="0.25">
      <c r="B138" s="79" t="s">
        <v>254</v>
      </c>
      <c r="C138" s="118"/>
      <c r="D138" s="119"/>
      <c r="E138" s="119"/>
      <c r="F138" s="119"/>
      <c r="G138" s="119"/>
      <c r="H138" s="119"/>
      <c r="I138" s="119"/>
      <c r="J138" s="119"/>
      <c r="K138" s="119"/>
      <c r="L138" s="119"/>
      <c r="M138" s="119"/>
      <c r="N138" s="120"/>
    </row>
    <row r="139" spans="1:15" ht="20.100000000000001" customHeight="1" x14ac:dyDescent="0.25">
      <c r="B139" s="45"/>
      <c r="C139" s="40"/>
      <c r="D139" s="40"/>
    </row>
    <row r="140" spans="1:15" ht="20.100000000000001" customHeight="1" x14ac:dyDescent="0.25">
      <c r="A140" s="124" t="s">
        <v>183</v>
      </c>
      <c r="B140" s="124"/>
      <c r="C140" s="124"/>
      <c r="D140" s="124"/>
      <c r="E140" s="124"/>
      <c r="F140" s="124"/>
      <c r="G140" s="124"/>
      <c r="H140" s="124"/>
      <c r="I140" s="124"/>
      <c r="J140" s="124"/>
      <c r="K140" s="124"/>
      <c r="M140" s="117"/>
      <c r="N140" s="117"/>
    </row>
    <row r="141" spans="1:15" ht="20.100000000000001" customHeight="1" x14ac:dyDescent="0.25">
      <c r="A141" s="41"/>
      <c r="B141" s="41"/>
      <c r="C141" s="41"/>
      <c r="D141" s="41"/>
      <c r="E141" s="41"/>
    </row>
    <row r="142" spans="1:15" ht="20.100000000000001" customHeight="1" x14ac:dyDescent="0.25">
      <c r="A142" s="125" t="s">
        <v>184</v>
      </c>
      <c r="B142" s="125"/>
      <c r="C142" s="125"/>
      <c r="D142" s="125"/>
      <c r="E142" s="125"/>
      <c r="F142" s="125"/>
      <c r="G142" s="125"/>
      <c r="H142" s="125"/>
      <c r="I142" s="125"/>
      <c r="J142" s="125"/>
      <c r="K142" s="125"/>
      <c r="M142" s="117"/>
      <c r="N142" s="117"/>
    </row>
    <row r="143" spans="1:15" ht="20.100000000000001" customHeight="1" x14ac:dyDescent="0.25">
      <c r="B143" s="42" t="s">
        <v>203</v>
      </c>
      <c r="D143" s="42"/>
      <c r="E143" s="40"/>
      <c r="J143" s="38"/>
      <c r="K143" s="38"/>
      <c r="L143" s="38"/>
      <c r="M143" s="127"/>
      <c r="N143" s="127"/>
      <c r="O143" s="38"/>
    </row>
    <row r="144" spans="1:15" ht="20.100000000000001" customHeight="1" x14ac:dyDescent="0.25">
      <c r="B144" s="42"/>
      <c r="C144" s="40"/>
      <c r="D144" s="40"/>
      <c r="E144" s="40"/>
      <c r="M144" s="40"/>
    </row>
    <row r="145" spans="1:14" ht="20.100000000000001" customHeight="1" x14ac:dyDescent="0.25">
      <c r="A145" s="124" t="s">
        <v>66</v>
      </c>
      <c r="B145" s="124"/>
      <c r="C145" s="124"/>
      <c r="D145" s="124"/>
      <c r="E145" s="124"/>
      <c r="F145" s="124"/>
      <c r="G145" s="124"/>
      <c r="H145" s="124"/>
      <c r="I145" s="124"/>
      <c r="J145" s="124"/>
      <c r="K145" s="124"/>
      <c r="M145" s="129">
        <f>SUM(M146:M148)</f>
        <v>0</v>
      </c>
      <c r="N145" s="129"/>
    </row>
    <row r="146" spans="1:14" ht="20.100000000000001" customHeight="1" x14ac:dyDescent="0.25">
      <c r="B146" s="42" t="s">
        <v>67</v>
      </c>
      <c r="D146" s="42"/>
      <c r="E146" s="40"/>
      <c r="M146" s="169"/>
      <c r="N146" s="169"/>
    </row>
    <row r="147" spans="1:14" ht="20.100000000000001" customHeight="1" x14ac:dyDescent="0.25">
      <c r="B147" s="42" t="s">
        <v>68</v>
      </c>
      <c r="D147" s="40"/>
      <c r="E147" s="42"/>
      <c r="M147" s="169"/>
      <c r="N147" s="169"/>
    </row>
    <row r="148" spans="1:14" ht="20.100000000000001" customHeight="1" x14ac:dyDescent="0.25">
      <c r="B148" s="42" t="s">
        <v>69</v>
      </c>
      <c r="D148" s="40"/>
      <c r="E148" s="42"/>
      <c r="M148" s="169"/>
      <c r="N148" s="169"/>
    </row>
    <row r="149" spans="1:14" ht="20.100000000000001" customHeight="1" x14ac:dyDescent="0.25">
      <c r="B149" s="42"/>
      <c r="C149" s="40"/>
      <c r="D149" s="40"/>
      <c r="E149" s="40"/>
      <c r="M149" s="40"/>
    </row>
    <row r="150" spans="1:14" ht="20.100000000000001" customHeight="1" x14ac:dyDescent="0.25">
      <c r="A150" s="124" t="s">
        <v>216</v>
      </c>
      <c r="B150" s="124"/>
      <c r="C150" s="124"/>
      <c r="D150" s="124"/>
      <c r="E150" s="124"/>
      <c r="F150" s="124"/>
      <c r="G150" s="124"/>
      <c r="H150" s="124"/>
      <c r="I150" s="124"/>
      <c r="J150" s="124"/>
      <c r="K150" s="124"/>
      <c r="M150" s="117"/>
      <c r="N150" s="117"/>
    </row>
    <row r="151" spans="1:14" ht="20.100000000000001" customHeight="1" x14ac:dyDescent="0.25">
      <c r="B151" s="42"/>
      <c r="D151" s="42"/>
      <c r="E151" s="42"/>
      <c r="F151" s="40"/>
    </row>
    <row r="152" spans="1:14" ht="20.100000000000001" customHeight="1" x14ac:dyDescent="0.25">
      <c r="A152" s="37" t="s">
        <v>217</v>
      </c>
      <c r="B152" s="37"/>
      <c r="C152" s="37"/>
      <c r="D152" s="37"/>
      <c r="E152" s="37"/>
      <c r="F152" s="37"/>
    </row>
    <row r="153" spans="1:14" ht="20.100000000000001" customHeight="1" x14ac:dyDescent="0.25">
      <c r="B153" s="40"/>
      <c r="C153" s="40"/>
      <c r="D153" s="40"/>
      <c r="E153" s="40"/>
      <c r="F153" s="40"/>
    </row>
    <row r="154" spans="1:14" ht="20.100000000000001" customHeight="1" x14ac:dyDescent="0.25">
      <c r="A154" s="124" t="s">
        <v>250</v>
      </c>
      <c r="B154" s="124"/>
      <c r="C154" s="124"/>
      <c r="D154" s="124"/>
      <c r="E154" s="124"/>
      <c r="F154" s="124"/>
      <c r="G154" s="124"/>
      <c r="H154" s="124"/>
      <c r="I154" s="124"/>
      <c r="J154" s="124"/>
      <c r="K154" s="124"/>
      <c r="M154" s="170"/>
      <c r="N154" s="171"/>
    </row>
    <row r="155" spans="1:14" ht="20.100000000000001" customHeight="1" x14ac:dyDescent="0.25">
      <c r="A155" s="124" t="s">
        <v>71</v>
      </c>
      <c r="B155" s="124"/>
      <c r="C155" s="124"/>
      <c r="D155" s="124"/>
      <c r="E155" s="124"/>
      <c r="F155" s="124"/>
      <c r="G155" s="124"/>
      <c r="H155" s="124"/>
      <c r="I155" s="124"/>
      <c r="J155" s="124"/>
      <c r="K155" s="124"/>
      <c r="M155" s="169"/>
      <c r="N155" s="169"/>
    </row>
    <row r="156" spans="1:14" ht="20.100000000000001" customHeight="1" x14ac:dyDescent="0.25">
      <c r="A156" s="124" t="s">
        <v>251</v>
      </c>
      <c r="B156" s="124"/>
      <c r="C156" s="124"/>
      <c r="D156" s="124"/>
      <c r="E156" s="124"/>
      <c r="F156" s="124"/>
      <c r="G156" s="124"/>
      <c r="H156" s="124"/>
      <c r="I156" s="124"/>
      <c r="J156" s="124"/>
      <c r="K156" s="124"/>
      <c r="M156" s="170"/>
      <c r="N156" s="171"/>
    </row>
    <row r="157" spans="1:14" ht="20.100000000000001" customHeight="1" x14ac:dyDescent="0.25">
      <c r="A157" s="41"/>
      <c r="B157" s="41"/>
      <c r="C157" s="40"/>
      <c r="D157" s="42"/>
      <c r="E157" s="40"/>
      <c r="F157" s="40"/>
    </row>
    <row r="158" spans="1:14" ht="20.100000000000001" customHeight="1" x14ac:dyDescent="0.25">
      <c r="A158" s="37" t="s">
        <v>199</v>
      </c>
      <c r="B158" s="37"/>
      <c r="C158" s="37"/>
      <c r="D158" s="37"/>
      <c r="E158" s="37"/>
      <c r="F158" s="37"/>
    </row>
    <row r="159" spans="1:14" ht="20.100000000000001" customHeight="1" x14ac:dyDescent="0.25">
      <c r="B159" s="56" t="s">
        <v>201</v>
      </c>
      <c r="C159" s="56"/>
      <c r="D159" s="56"/>
      <c r="E159" s="56"/>
      <c r="F159" s="56"/>
      <c r="G159" s="56"/>
      <c r="H159" s="56"/>
      <c r="I159" s="56"/>
      <c r="J159" s="56"/>
      <c r="K159" s="56"/>
      <c r="M159" s="170">
        <f>COUNTIF(Gruppenleitung!D8:IS8,"Ja")</f>
        <v>0</v>
      </c>
      <c r="N159" s="171"/>
    </row>
    <row r="160" spans="1:14" ht="20.100000000000001" customHeight="1" x14ac:dyDescent="0.25">
      <c r="B160" s="56" t="s">
        <v>102</v>
      </c>
      <c r="C160" s="56"/>
      <c r="D160" s="56"/>
      <c r="E160" s="56"/>
      <c r="F160" s="56"/>
      <c r="G160" s="56"/>
      <c r="H160" s="56"/>
      <c r="I160" s="56"/>
      <c r="J160" s="56"/>
      <c r="K160" s="56"/>
      <c r="M160" s="170">
        <f>COUNTIF(Gruppenleitung!D9:IS9,"Ja")</f>
        <v>0</v>
      </c>
      <c r="N160" s="171"/>
    </row>
    <row r="161" spans="1:14" ht="20.100000000000001" customHeight="1" x14ac:dyDescent="0.25">
      <c r="B161" s="56" t="s">
        <v>118</v>
      </c>
      <c r="C161" s="56"/>
      <c r="D161" s="56"/>
      <c r="E161" s="56"/>
      <c r="F161" s="56"/>
      <c r="G161" s="56"/>
      <c r="H161" s="56"/>
      <c r="I161" s="56"/>
      <c r="J161" s="56"/>
      <c r="K161" s="56"/>
      <c r="M161" s="170">
        <f>COUNTIF(Gruppenleitung!D10:IS10,"Ja")</f>
        <v>0</v>
      </c>
      <c r="N161" s="171"/>
    </row>
    <row r="162" spans="1:14" ht="20.100000000000001" customHeight="1" x14ac:dyDescent="0.25">
      <c r="B162" s="42" t="s">
        <v>92</v>
      </c>
      <c r="C162" s="118"/>
      <c r="D162" s="119"/>
      <c r="E162" s="119"/>
      <c r="F162" s="119"/>
      <c r="G162" s="119"/>
      <c r="H162" s="119"/>
      <c r="I162" s="119"/>
      <c r="J162" s="119"/>
      <c r="K162" s="119"/>
      <c r="L162" s="119"/>
      <c r="M162" s="119"/>
      <c r="N162" s="120"/>
    </row>
    <row r="163" spans="1:14" ht="20.100000000000001" customHeight="1" x14ac:dyDescent="0.25">
      <c r="B163" s="42"/>
      <c r="C163" s="40"/>
      <c r="D163" s="40"/>
      <c r="E163" s="40"/>
      <c r="F163" s="40"/>
    </row>
    <row r="164" spans="1:14" ht="20.100000000000001" customHeight="1" x14ac:dyDescent="0.25">
      <c r="A164" s="41" t="s">
        <v>223</v>
      </c>
      <c r="B164" s="40"/>
      <c r="C164" s="40"/>
      <c r="D164" s="40"/>
      <c r="E164" s="40"/>
      <c r="F164" s="40"/>
    </row>
    <row r="165" spans="1:14" ht="20.100000000000001" customHeight="1" x14ac:dyDescent="0.25">
      <c r="A165" s="40"/>
      <c r="B165" s="56" t="s">
        <v>195</v>
      </c>
      <c r="C165" s="56"/>
      <c r="D165" s="56"/>
      <c r="E165" s="56"/>
      <c r="F165" s="56"/>
      <c r="G165" s="56"/>
      <c r="H165" s="56"/>
      <c r="I165" s="56"/>
      <c r="J165" s="56"/>
      <c r="K165" s="56"/>
      <c r="M165" s="117"/>
      <c r="N165" s="117"/>
    </row>
    <row r="166" spans="1:14" ht="20.100000000000001" customHeight="1" x14ac:dyDescent="0.25">
      <c r="A166" s="40"/>
      <c r="B166" s="56" t="s">
        <v>196</v>
      </c>
      <c r="C166" s="56"/>
      <c r="D166" s="56"/>
      <c r="E166" s="56"/>
      <c r="F166" s="56"/>
      <c r="G166" s="56"/>
      <c r="H166" s="56"/>
      <c r="I166" s="56"/>
      <c r="J166" s="56"/>
      <c r="K166" s="56"/>
      <c r="M166" s="117"/>
      <c r="N166" s="117"/>
    </row>
    <row r="167" spans="1:14" ht="20.100000000000001" customHeight="1" x14ac:dyDescent="0.25">
      <c r="A167" s="40"/>
      <c r="B167" s="56" t="s">
        <v>197</v>
      </c>
      <c r="C167" s="56"/>
      <c r="D167" s="56"/>
      <c r="E167" s="56"/>
      <c r="F167" s="56"/>
      <c r="G167" s="56"/>
      <c r="H167" s="56"/>
      <c r="I167" s="56"/>
      <c r="J167" s="56"/>
      <c r="K167" s="56"/>
      <c r="M167" s="117"/>
      <c r="N167" s="117"/>
    </row>
    <row r="168" spans="1:14" ht="20.100000000000001" customHeight="1" x14ac:dyDescent="0.25">
      <c r="A168" s="40"/>
      <c r="B168" s="42" t="s">
        <v>252</v>
      </c>
      <c r="C168" s="118"/>
      <c r="D168" s="119"/>
      <c r="E168" s="119"/>
      <c r="F168" s="119"/>
      <c r="G168" s="119"/>
      <c r="H168" s="119"/>
      <c r="I168" s="119"/>
      <c r="J168" s="119"/>
      <c r="K168" s="119"/>
      <c r="L168" s="119"/>
      <c r="M168" s="119"/>
      <c r="N168" s="120"/>
    </row>
    <row r="169" spans="1:14" ht="20.100000000000001" customHeight="1" x14ac:dyDescent="0.25">
      <c r="B169" s="42"/>
      <c r="C169" s="40"/>
      <c r="D169" s="40"/>
      <c r="E169" s="40"/>
      <c r="F169" s="40"/>
    </row>
    <row r="170" spans="1:14" ht="20.100000000000001" customHeight="1" x14ac:dyDescent="0.25">
      <c r="A170" s="37" t="s">
        <v>185</v>
      </c>
      <c r="B170" s="37"/>
      <c r="C170" s="37"/>
      <c r="D170" s="37"/>
      <c r="E170" s="37"/>
      <c r="F170" s="37"/>
    </row>
    <row r="171" spans="1:14" ht="20.100000000000001" customHeight="1" x14ac:dyDescent="0.25">
      <c r="B171" s="124" t="s">
        <v>174</v>
      </c>
      <c r="C171" s="124"/>
      <c r="D171" s="124"/>
      <c r="E171" s="124"/>
      <c r="F171" s="124"/>
    </row>
    <row r="172" spans="1:14" ht="20.100000000000001" customHeight="1" x14ac:dyDescent="0.25">
      <c r="A172" s="46">
        <v>1</v>
      </c>
      <c r="B172" s="56" t="s">
        <v>153</v>
      </c>
      <c r="C172" s="56"/>
      <c r="D172" s="56"/>
      <c r="E172" s="56"/>
      <c r="F172" s="46"/>
      <c r="G172" s="46"/>
      <c r="H172" s="46"/>
      <c r="I172" s="46"/>
      <c r="J172" s="46"/>
      <c r="K172" s="46"/>
      <c r="L172" s="46"/>
      <c r="M172" s="172">
        <f>COUNTIF(Gruppenleitung!D15:IS15,"Ja")</f>
        <v>0</v>
      </c>
      <c r="N172" s="172"/>
    </row>
    <row r="173" spans="1:14" ht="20.100000000000001" customHeight="1" x14ac:dyDescent="0.25">
      <c r="A173" s="46">
        <v>2</v>
      </c>
      <c r="B173" s="56" t="s">
        <v>154</v>
      </c>
      <c r="C173" s="56"/>
      <c r="D173" s="56"/>
      <c r="E173" s="56"/>
      <c r="F173" s="46"/>
      <c r="G173" s="46"/>
      <c r="H173" s="46"/>
      <c r="I173" s="46"/>
      <c r="J173" s="46"/>
      <c r="K173" s="46"/>
      <c r="L173" s="46"/>
      <c r="M173" s="172">
        <f>COUNTIF(Gruppenleitung!D16:IS16,"Ja")</f>
        <v>0</v>
      </c>
      <c r="N173" s="172"/>
    </row>
    <row r="174" spans="1:14" ht="20.100000000000001" customHeight="1" x14ac:dyDescent="0.25">
      <c r="A174" s="46">
        <v>3</v>
      </c>
      <c r="B174" s="56" t="s">
        <v>156</v>
      </c>
      <c r="C174" s="56"/>
      <c r="D174" s="56"/>
      <c r="E174" s="56"/>
      <c r="F174" s="46"/>
      <c r="G174" s="46"/>
      <c r="H174" s="46"/>
      <c r="I174" s="46"/>
      <c r="J174" s="46"/>
      <c r="K174" s="46"/>
      <c r="L174" s="46"/>
      <c r="M174" s="172">
        <f>COUNTIF(Gruppenleitung!D17:IS17,"Ja")</f>
        <v>0</v>
      </c>
      <c r="N174" s="172"/>
    </row>
    <row r="175" spans="1:14" ht="33.75" customHeight="1" x14ac:dyDescent="0.25">
      <c r="A175" s="46">
        <v>4</v>
      </c>
      <c r="B175" s="154" t="s">
        <v>155</v>
      </c>
      <c r="C175" s="154"/>
      <c r="D175" s="154"/>
      <c r="E175" s="154"/>
      <c r="F175" s="154"/>
      <c r="G175" s="154"/>
      <c r="H175" s="154"/>
      <c r="I175" s="154"/>
      <c r="J175" s="154"/>
      <c r="K175" s="154"/>
      <c r="L175" s="155"/>
      <c r="M175" s="172">
        <f>COUNTIF(Gruppenleitung!D18:IS18,"Ja")</f>
        <v>0</v>
      </c>
      <c r="N175" s="172"/>
    </row>
    <row r="176" spans="1:14" ht="20.100000000000001" customHeight="1" x14ac:dyDescent="0.25">
      <c r="A176" s="46">
        <v>5</v>
      </c>
      <c r="B176" s="56" t="s">
        <v>157</v>
      </c>
      <c r="C176" s="56"/>
      <c r="D176" s="56"/>
      <c r="E176" s="56"/>
      <c r="F176" s="46"/>
      <c r="G176" s="46"/>
      <c r="H176" s="46"/>
      <c r="I176" s="46"/>
      <c r="J176" s="46"/>
      <c r="K176" s="46"/>
      <c r="L176" s="46"/>
      <c r="M176" s="172">
        <f>COUNTIF(Gruppenleitung!D19:IS19,"Ja")</f>
        <v>0</v>
      </c>
      <c r="N176" s="172"/>
    </row>
    <row r="177" spans="1:14" ht="20.100000000000001" customHeight="1" x14ac:dyDescent="0.25">
      <c r="A177" s="46">
        <v>6</v>
      </c>
      <c r="B177" s="56" t="s">
        <v>158</v>
      </c>
      <c r="C177" s="56"/>
      <c r="D177" s="56"/>
      <c r="E177" s="56"/>
      <c r="F177" s="46"/>
      <c r="G177" s="46"/>
      <c r="H177" s="46"/>
      <c r="I177" s="46"/>
      <c r="J177" s="46"/>
      <c r="K177" s="46"/>
      <c r="L177" s="46"/>
      <c r="M177" s="173">
        <f>COUNTIF(Gruppenleitung!D20:IS20,"Ja")</f>
        <v>0</v>
      </c>
      <c r="N177" s="174"/>
    </row>
    <row r="178" spans="1:14" ht="20.100000000000001" customHeight="1" x14ac:dyDescent="0.25">
      <c r="A178" s="46">
        <v>7</v>
      </c>
      <c r="B178" s="56" t="s">
        <v>159</v>
      </c>
      <c r="C178" s="56"/>
      <c r="D178" s="56"/>
      <c r="E178" s="56"/>
      <c r="F178" s="46"/>
      <c r="G178" s="46"/>
      <c r="H178" s="46"/>
      <c r="I178" s="46"/>
      <c r="J178" s="46"/>
      <c r="K178" s="46"/>
      <c r="L178" s="46"/>
      <c r="M178" s="173">
        <f>COUNTIF(Gruppenleitung!D21:IS21,"Ja")</f>
        <v>0</v>
      </c>
      <c r="N178" s="174"/>
    </row>
    <row r="179" spans="1:14" ht="20.100000000000001" customHeight="1" x14ac:dyDescent="0.25">
      <c r="A179" s="46">
        <v>8</v>
      </c>
      <c r="B179" s="56" t="s">
        <v>160</v>
      </c>
      <c r="C179" s="56"/>
      <c r="D179" s="56"/>
      <c r="E179" s="56"/>
      <c r="F179" s="46"/>
      <c r="G179" s="46"/>
      <c r="H179" s="46"/>
      <c r="I179" s="46"/>
      <c r="J179" s="46"/>
      <c r="K179" s="46"/>
      <c r="L179" s="46"/>
      <c r="M179" s="173">
        <f>COUNTIF(Gruppenleitung!D22:IS22,"Ja")</f>
        <v>0</v>
      </c>
      <c r="N179" s="174"/>
    </row>
    <row r="180" spans="1:14" ht="20.100000000000001" customHeight="1" x14ac:dyDescent="0.25">
      <c r="A180" s="46">
        <v>9</v>
      </c>
      <c r="B180" s="56" t="s">
        <v>161</v>
      </c>
      <c r="C180" s="56"/>
      <c r="D180" s="56"/>
      <c r="E180" s="56"/>
      <c r="F180" s="46"/>
      <c r="G180" s="46"/>
      <c r="H180" s="46"/>
      <c r="I180" s="46"/>
      <c r="J180" s="46"/>
      <c r="K180" s="46"/>
      <c r="L180" s="46"/>
      <c r="M180" s="173">
        <f>COUNTIF(Gruppenleitung!D23:IS23,"Ja")</f>
        <v>0</v>
      </c>
      <c r="N180" s="174"/>
    </row>
    <row r="181" spans="1:14" ht="20.100000000000001" customHeight="1" x14ac:dyDescent="0.25">
      <c r="A181" s="46">
        <v>10</v>
      </c>
      <c r="B181" s="56" t="s">
        <v>162</v>
      </c>
      <c r="C181" s="56"/>
      <c r="D181" s="56"/>
      <c r="E181" s="56"/>
      <c r="F181" s="46"/>
      <c r="G181" s="46"/>
      <c r="H181" s="46"/>
      <c r="I181" s="46"/>
      <c r="J181" s="46"/>
      <c r="K181" s="46"/>
      <c r="L181" s="46"/>
      <c r="M181" s="173">
        <f>COUNTIF(Gruppenleitung!D24:IS24,"Ja")</f>
        <v>0</v>
      </c>
      <c r="N181" s="174"/>
    </row>
    <row r="182" spans="1:14" ht="20.100000000000001" customHeight="1" x14ac:dyDescent="0.25">
      <c r="A182" s="46">
        <v>11</v>
      </c>
      <c r="B182" s="56" t="s">
        <v>163</v>
      </c>
      <c r="C182" s="56"/>
      <c r="D182" s="56"/>
      <c r="E182" s="56"/>
      <c r="F182" s="46"/>
      <c r="G182" s="46"/>
      <c r="H182" s="46"/>
      <c r="I182" s="46"/>
      <c r="J182" s="46"/>
      <c r="K182" s="46"/>
      <c r="L182" s="46"/>
      <c r="M182" s="173">
        <f>COUNTIF(Gruppenleitung!D25:IS25,"Ja")</f>
        <v>0</v>
      </c>
      <c r="N182" s="174"/>
    </row>
    <row r="183" spans="1:14" ht="20.100000000000001" customHeight="1" x14ac:dyDescent="0.25">
      <c r="A183" s="46">
        <v>12</v>
      </c>
      <c r="B183" s="56" t="s">
        <v>164</v>
      </c>
      <c r="C183" s="56"/>
      <c r="D183" s="56"/>
      <c r="E183" s="56"/>
      <c r="F183" s="46"/>
      <c r="G183" s="46"/>
      <c r="H183" s="46"/>
      <c r="I183" s="46"/>
      <c r="J183" s="46"/>
      <c r="K183" s="46"/>
      <c r="L183" s="46"/>
      <c r="M183" s="173">
        <f>COUNTIF(Gruppenleitung!D26:IS26,"Ja")</f>
        <v>0</v>
      </c>
      <c r="N183" s="174"/>
    </row>
    <row r="184" spans="1:14" ht="20.100000000000001" customHeight="1" x14ac:dyDescent="0.25">
      <c r="A184" s="46">
        <v>13</v>
      </c>
      <c r="B184" s="56" t="s">
        <v>165</v>
      </c>
      <c r="C184" s="56"/>
      <c r="D184" s="56"/>
      <c r="E184" s="56"/>
      <c r="F184" s="46"/>
      <c r="G184" s="46"/>
      <c r="H184" s="46"/>
      <c r="I184" s="46"/>
      <c r="J184" s="46"/>
      <c r="K184" s="46"/>
      <c r="L184" s="46"/>
      <c r="M184" s="173">
        <f>COUNTIF(Gruppenleitung!D27:IS27,"Ja")</f>
        <v>0</v>
      </c>
      <c r="N184" s="174"/>
    </row>
    <row r="185" spans="1:14" ht="20.100000000000001" customHeight="1" x14ac:dyDescent="0.25">
      <c r="A185" s="46">
        <v>14</v>
      </c>
      <c r="B185" s="56" t="s">
        <v>166</v>
      </c>
      <c r="C185" s="56"/>
      <c r="D185" s="56"/>
      <c r="E185" s="56"/>
      <c r="F185" s="46"/>
      <c r="G185" s="46"/>
      <c r="H185" s="46"/>
      <c r="I185" s="46"/>
      <c r="J185" s="46"/>
      <c r="K185" s="46"/>
      <c r="L185" s="46"/>
      <c r="M185" s="173">
        <f>COUNTIF(Gruppenleitung!D28:IS28,"Ja")</f>
        <v>0</v>
      </c>
      <c r="N185" s="174"/>
    </row>
    <row r="186" spans="1:14" ht="20.100000000000001" customHeight="1" x14ac:dyDescent="0.25">
      <c r="A186" s="46">
        <v>15</v>
      </c>
      <c r="B186" s="56" t="s">
        <v>167</v>
      </c>
      <c r="C186" s="56"/>
      <c r="D186" s="56"/>
      <c r="E186" s="56"/>
      <c r="F186" s="46"/>
      <c r="G186" s="46"/>
      <c r="H186" s="46"/>
      <c r="I186" s="46"/>
      <c r="J186" s="46"/>
      <c r="K186" s="46"/>
      <c r="L186" s="46"/>
      <c r="M186" s="173">
        <f>COUNTIF(Gruppenleitung!D29:IS29,"Ja")</f>
        <v>0</v>
      </c>
      <c r="N186" s="174"/>
    </row>
    <row r="187" spans="1:14" ht="20.100000000000001" customHeight="1" x14ac:dyDescent="0.25">
      <c r="A187" s="46">
        <v>16</v>
      </c>
      <c r="B187" s="56" t="s">
        <v>169</v>
      </c>
      <c r="C187" s="56"/>
      <c r="D187" s="56"/>
      <c r="E187" s="56"/>
      <c r="F187" s="46"/>
      <c r="G187" s="46"/>
      <c r="H187" s="46"/>
      <c r="I187" s="46"/>
      <c r="J187" s="46"/>
      <c r="K187" s="46"/>
      <c r="L187" s="46"/>
      <c r="M187" s="173">
        <f>COUNTIF(Gruppenleitung!D30:IS30,"Ja")</f>
        <v>0</v>
      </c>
      <c r="N187" s="174"/>
    </row>
    <row r="188" spans="1:14" ht="20.100000000000001" customHeight="1" x14ac:dyDescent="0.25">
      <c r="A188" s="46"/>
      <c r="B188" s="56" t="s">
        <v>175</v>
      </c>
      <c r="C188" s="156"/>
      <c r="D188" s="157"/>
      <c r="E188" s="157"/>
      <c r="F188" s="157"/>
      <c r="G188" s="157"/>
      <c r="H188" s="157"/>
      <c r="I188" s="157"/>
      <c r="J188" s="157"/>
      <c r="K188" s="157"/>
      <c r="L188" s="157"/>
      <c r="M188" s="157"/>
      <c r="N188" s="158"/>
    </row>
    <row r="189" spans="1:14" ht="20.100000000000001" customHeight="1" x14ac:dyDescent="0.25">
      <c r="A189" s="46">
        <v>17</v>
      </c>
      <c r="B189" s="56" t="s">
        <v>104</v>
      </c>
      <c r="C189" s="56"/>
      <c r="D189" s="56"/>
      <c r="E189" s="56"/>
      <c r="F189" s="46"/>
      <c r="G189" s="46"/>
      <c r="H189" s="46"/>
      <c r="I189" s="46"/>
      <c r="J189" s="46"/>
      <c r="K189" s="46"/>
      <c r="L189" s="46"/>
      <c r="M189" s="173">
        <f>COUNTIF(Gruppenleitung!D31:IS31,"Ja")</f>
        <v>0</v>
      </c>
      <c r="N189" s="174"/>
    </row>
    <row r="190" spans="1:14" ht="20.100000000000001" customHeight="1" x14ac:dyDescent="0.25">
      <c r="B190" s="42"/>
      <c r="C190" s="40"/>
      <c r="D190" s="40"/>
      <c r="E190" s="40"/>
      <c r="F190" s="40"/>
    </row>
    <row r="191" spans="1:14" ht="20.100000000000001" customHeight="1" x14ac:dyDescent="0.25">
      <c r="B191" s="40"/>
      <c r="C191" s="40"/>
      <c r="D191" s="40"/>
      <c r="E191" s="42"/>
      <c r="F191" s="40"/>
    </row>
    <row r="192" spans="1:14" ht="20.100000000000001" customHeight="1" x14ac:dyDescent="0.25">
      <c r="A192" s="37" t="s">
        <v>186</v>
      </c>
      <c r="B192" s="37"/>
      <c r="C192" s="37"/>
      <c r="D192" s="37"/>
      <c r="E192" s="37"/>
      <c r="F192" s="37"/>
    </row>
    <row r="193" spans="1:14" ht="20.100000000000001" customHeight="1" x14ac:dyDescent="0.25">
      <c r="B193" s="56" t="s">
        <v>113</v>
      </c>
      <c r="C193" s="56"/>
      <c r="D193" s="56"/>
      <c r="E193" s="56"/>
      <c r="M193" s="175">
        <f>COUNTIF(Gruppenleitung!D34:IS34,"Ja")</f>
        <v>0</v>
      </c>
      <c r="N193" s="175"/>
    </row>
    <row r="194" spans="1:14" ht="20.100000000000001" customHeight="1" x14ac:dyDescent="0.25">
      <c r="B194" s="56" t="s">
        <v>114</v>
      </c>
      <c r="C194" s="56"/>
      <c r="D194" s="56"/>
      <c r="E194" s="56"/>
      <c r="M194" s="175">
        <f>COUNTIF(Gruppenleitung!D35:IS35,"Ja")</f>
        <v>0</v>
      </c>
      <c r="N194" s="175"/>
    </row>
    <row r="195" spans="1:14" ht="20.100000000000001" customHeight="1" x14ac:dyDescent="0.25">
      <c r="B195" s="56" t="s">
        <v>115</v>
      </c>
      <c r="C195" s="56"/>
      <c r="D195" s="56"/>
      <c r="E195" s="56"/>
      <c r="M195" s="175">
        <f>COUNTIF(Gruppenleitung!D36:IS36,"Ja")</f>
        <v>0</v>
      </c>
      <c r="N195" s="175"/>
    </row>
    <row r="196" spans="1:14" ht="20.100000000000001" customHeight="1" x14ac:dyDescent="0.25">
      <c r="B196" s="56" t="s">
        <v>117</v>
      </c>
      <c r="C196" s="56"/>
      <c r="D196" s="56"/>
      <c r="E196" s="56"/>
      <c r="M196" s="175">
        <f>COUNTIF(Gruppenleitung!D37:IS37,"Ja")</f>
        <v>0</v>
      </c>
      <c r="N196" s="175"/>
    </row>
    <row r="197" spans="1:14" ht="20.100000000000001" customHeight="1" x14ac:dyDescent="0.25">
      <c r="B197" s="56" t="s">
        <v>116</v>
      </c>
      <c r="C197" s="56"/>
      <c r="D197" s="56"/>
      <c r="E197" s="56"/>
      <c r="M197" s="175">
        <f>COUNTIF(Gruppenleitung!D38:IS38,"Ja")</f>
        <v>0</v>
      </c>
      <c r="N197" s="175"/>
    </row>
    <row r="198" spans="1:14" ht="20.100000000000001" customHeight="1" x14ac:dyDescent="0.25">
      <c r="B198" s="56" t="s">
        <v>53</v>
      </c>
      <c r="C198" s="56"/>
      <c r="D198" s="56"/>
      <c r="E198" s="56"/>
      <c r="M198" s="175">
        <f>COUNTIF(Gruppenleitung!D39:IS39,"Ja")</f>
        <v>0</v>
      </c>
      <c r="N198" s="175"/>
    </row>
    <row r="199" spans="1:14" ht="20.100000000000001" customHeight="1" x14ac:dyDescent="0.25">
      <c r="B199" s="56" t="s">
        <v>52</v>
      </c>
      <c r="C199" s="56"/>
      <c r="D199" s="56"/>
      <c r="E199" s="56"/>
      <c r="M199" s="175">
        <f>COUNTIF(Gruppenleitung!D40:IS40,"Ja")</f>
        <v>0</v>
      </c>
      <c r="N199" s="175"/>
    </row>
    <row r="200" spans="1:14" ht="20.100000000000001" customHeight="1" x14ac:dyDescent="0.25">
      <c r="B200" s="42"/>
      <c r="C200" s="40"/>
      <c r="D200" s="40"/>
      <c r="E200" s="40"/>
      <c r="F200" s="40"/>
    </row>
    <row r="201" spans="1:14" ht="20.100000000000001" customHeight="1" x14ac:dyDescent="0.25">
      <c r="B201" s="42"/>
      <c r="C201" s="40"/>
      <c r="D201" s="40"/>
      <c r="E201" s="40"/>
      <c r="F201" s="40"/>
    </row>
    <row r="202" spans="1:14" ht="20.100000000000001" customHeight="1" x14ac:dyDescent="0.25">
      <c r="B202" s="40"/>
      <c r="C202" s="40"/>
      <c r="D202" s="40"/>
      <c r="E202" s="40"/>
      <c r="F202" s="40"/>
    </row>
    <row r="203" spans="1:14" ht="20.100000000000001" customHeight="1" x14ac:dyDescent="0.25">
      <c r="A203" s="37" t="s">
        <v>200</v>
      </c>
      <c r="B203" s="37"/>
      <c r="C203" s="37"/>
      <c r="D203" s="37"/>
      <c r="E203" s="37"/>
      <c r="F203" s="37"/>
    </row>
    <row r="204" spans="1:14" ht="20.100000000000001" customHeight="1" x14ac:dyDescent="0.25">
      <c r="B204" s="55"/>
      <c r="C204" s="55"/>
      <c r="D204" s="40"/>
      <c r="E204" s="40"/>
      <c r="F204" s="40"/>
    </row>
    <row r="205" spans="1:14" ht="24" customHeight="1" x14ac:dyDescent="0.25">
      <c r="B205" s="56" t="s">
        <v>75</v>
      </c>
      <c r="C205" s="55"/>
      <c r="D205" s="47"/>
      <c r="F205" s="47"/>
      <c r="K205" s="114"/>
      <c r="L205" s="115"/>
      <c r="M205" s="115"/>
      <c r="N205" s="116"/>
    </row>
    <row r="206" spans="1:14" ht="24" customHeight="1" x14ac:dyDescent="0.25">
      <c r="B206" s="56" t="s">
        <v>76</v>
      </c>
      <c r="C206" s="55"/>
      <c r="D206" s="47"/>
      <c r="F206" s="47"/>
      <c r="K206" s="114"/>
      <c r="L206" s="115"/>
      <c r="M206" s="115"/>
      <c r="N206" s="116"/>
    </row>
    <row r="207" spans="1:14" ht="24" customHeight="1" x14ac:dyDescent="0.25">
      <c r="B207" s="56" t="s">
        <v>77</v>
      </c>
      <c r="C207" s="55"/>
      <c r="D207" s="47"/>
      <c r="F207" s="47"/>
      <c r="K207" s="114"/>
      <c r="L207" s="115"/>
      <c r="M207" s="115"/>
      <c r="N207" s="116"/>
    </row>
    <row r="208" spans="1:14" ht="24" customHeight="1" x14ac:dyDescent="0.25">
      <c r="B208" s="56" t="s">
        <v>78</v>
      </c>
      <c r="C208" s="55"/>
      <c r="D208" s="47"/>
      <c r="F208" s="47"/>
      <c r="K208" s="114"/>
      <c r="L208" s="115"/>
      <c r="M208" s="115"/>
      <c r="N208" s="116"/>
    </row>
    <row r="209" spans="2:14" ht="24" customHeight="1" x14ac:dyDescent="0.25">
      <c r="B209" s="56" t="s">
        <v>79</v>
      </c>
      <c r="C209" s="55"/>
      <c r="D209" s="47"/>
      <c r="F209" s="47"/>
      <c r="K209" s="114"/>
      <c r="L209" s="115"/>
      <c r="M209" s="115"/>
      <c r="N209" s="116"/>
    </row>
    <row r="210" spans="2:14" ht="24" customHeight="1" x14ac:dyDescent="0.25">
      <c r="B210" s="56" t="s">
        <v>80</v>
      </c>
      <c r="C210" s="55"/>
      <c r="D210" s="47"/>
      <c r="F210" s="47"/>
      <c r="K210" s="114"/>
      <c r="L210" s="115"/>
      <c r="M210" s="115"/>
      <c r="N210" s="116"/>
    </row>
    <row r="211" spans="2:14" ht="24" customHeight="1" x14ac:dyDescent="0.25">
      <c r="B211" s="56" t="s">
        <v>81</v>
      </c>
      <c r="C211" s="55"/>
      <c r="D211" s="47"/>
      <c r="F211" s="47"/>
      <c r="K211" s="114"/>
      <c r="L211" s="115"/>
      <c r="M211" s="115"/>
      <c r="N211" s="116"/>
    </row>
    <row r="212" spans="2:14" ht="24" customHeight="1" x14ac:dyDescent="0.25">
      <c r="B212" s="56" t="s">
        <v>82</v>
      </c>
      <c r="C212" s="55"/>
      <c r="D212" s="47"/>
      <c r="F212" s="47"/>
      <c r="K212" s="114"/>
      <c r="L212" s="115"/>
      <c r="M212" s="115"/>
      <c r="N212" s="116"/>
    </row>
    <row r="213" spans="2:14" ht="24" customHeight="1" x14ac:dyDescent="0.25">
      <c r="B213" s="56" t="s">
        <v>94</v>
      </c>
      <c r="C213" s="55"/>
      <c r="D213" s="47"/>
      <c r="F213" s="47"/>
      <c r="K213" s="114"/>
      <c r="L213" s="115"/>
      <c r="M213" s="115"/>
      <c r="N213" s="116"/>
    </row>
    <row r="214" spans="2:14" ht="24" customHeight="1" x14ac:dyDescent="0.25">
      <c r="B214" s="56" t="s">
        <v>83</v>
      </c>
      <c r="C214" s="55"/>
      <c r="D214" s="47"/>
      <c r="F214" s="47"/>
      <c r="K214" s="114"/>
      <c r="L214" s="115"/>
      <c r="M214" s="115"/>
      <c r="N214" s="116"/>
    </row>
    <row r="215" spans="2:14" ht="24" customHeight="1" x14ac:dyDescent="0.25">
      <c r="B215" s="56" t="s">
        <v>84</v>
      </c>
      <c r="C215" s="55"/>
      <c r="D215" s="47"/>
      <c r="F215" s="47"/>
      <c r="K215" s="114"/>
      <c r="L215" s="115"/>
      <c r="M215" s="115"/>
      <c r="N215" s="116"/>
    </row>
    <row r="216" spans="2:14" ht="24" customHeight="1" x14ac:dyDescent="0.25">
      <c r="B216" s="56" t="s">
        <v>85</v>
      </c>
      <c r="C216" s="55"/>
      <c r="D216" s="47"/>
      <c r="F216" s="47"/>
      <c r="K216" s="114"/>
      <c r="L216" s="115"/>
      <c r="M216" s="115"/>
      <c r="N216" s="116"/>
    </row>
    <row r="217" spans="2:14" ht="24" customHeight="1" x14ac:dyDescent="0.25">
      <c r="B217" s="56" t="s">
        <v>86</v>
      </c>
      <c r="C217" s="55"/>
      <c r="D217" s="47"/>
      <c r="F217" s="47"/>
      <c r="K217" s="114"/>
      <c r="L217" s="115"/>
      <c r="M217" s="115"/>
      <c r="N217" s="116"/>
    </row>
    <row r="218" spans="2:14" ht="24" customHeight="1" x14ac:dyDescent="0.25">
      <c r="B218" s="56" t="s">
        <v>87</v>
      </c>
      <c r="C218" s="55"/>
      <c r="D218" s="47"/>
      <c r="F218" s="47"/>
      <c r="K218" s="114"/>
      <c r="L218" s="115"/>
      <c r="M218" s="115"/>
      <c r="N218" s="116"/>
    </row>
    <row r="219" spans="2:14" ht="24" customHeight="1" x14ac:dyDescent="0.25">
      <c r="B219" s="56" t="s">
        <v>224</v>
      </c>
      <c r="C219" s="55"/>
      <c r="D219" s="47"/>
      <c r="F219" s="47"/>
      <c r="K219" s="114"/>
      <c r="L219" s="115"/>
      <c r="M219" s="115"/>
      <c r="N219" s="116"/>
    </row>
    <row r="220" spans="2:14" ht="24" customHeight="1" x14ac:dyDescent="0.25">
      <c r="B220" s="56" t="s">
        <v>88</v>
      </c>
      <c r="C220" s="55"/>
      <c r="D220" s="47"/>
      <c r="F220" s="47"/>
      <c r="K220" s="114"/>
      <c r="L220" s="115"/>
      <c r="M220" s="115"/>
      <c r="N220" s="116"/>
    </row>
    <row r="221" spans="2:14" ht="24" customHeight="1" x14ac:dyDescent="0.25">
      <c r="B221" s="56" t="s">
        <v>89</v>
      </c>
      <c r="C221" s="55"/>
      <c r="D221" s="47"/>
      <c r="F221" s="47"/>
      <c r="K221" s="114"/>
      <c r="L221" s="115"/>
      <c r="M221" s="115"/>
      <c r="N221" s="116"/>
    </row>
    <row r="222" spans="2:14" ht="24" customHeight="1" x14ac:dyDescent="0.25">
      <c r="B222" s="56" t="s">
        <v>90</v>
      </c>
      <c r="C222" s="55"/>
      <c r="D222" s="47"/>
      <c r="F222" s="47"/>
      <c r="K222" s="114"/>
      <c r="L222" s="115"/>
      <c r="M222" s="115"/>
      <c r="N222" s="116"/>
    </row>
    <row r="223" spans="2:14" ht="24" customHeight="1" x14ac:dyDescent="0.25">
      <c r="B223" s="56" t="s">
        <v>91</v>
      </c>
      <c r="C223" s="55"/>
      <c r="D223" s="47"/>
      <c r="F223" s="47"/>
      <c r="K223" s="114"/>
      <c r="L223" s="115"/>
      <c r="M223" s="115"/>
      <c r="N223" s="116"/>
    </row>
    <row r="224" spans="2:14" ht="22.5" customHeight="1" x14ac:dyDescent="0.25">
      <c r="B224" s="151"/>
      <c r="C224" s="152"/>
      <c r="D224" s="152"/>
      <c r="E224" s="152"/>
      <c r="F224" s="152"/>
      <c r="G224" s="152"/>
      <c r="H224" s="152"/>
      <c r="I224" s="153"/>
      <c r="K224" s="114"/>
      <c r="L224" s="115"/>
      <c r="M224" s="115"/>
      <c r="N224" s="116"/>
    </row>
    <row r="225" spans="1:16" ht="22.5" customHeight="1" x14ac:dyDescent="0.25">
      <c r="B225" s="151"/>
      <c r="C225" s="152"/>
      <c r="D225" s="152"/>
      <c r="E225" s="152"/>
      <c r="F225" s="152"/>
      <c r="G225" s="152"/>
      <c r="H225" s="152"/>
      <c r="I225" s="153"/>
      <c r="K225" s="114"/>
      <c r="L225" s="115"/>
      <c r="M225" s="115"/>
      <c r="N225" s="116"/>
    </row>
    <row r="226" spans="1:16" ht="22.5" customHeight="1" x14ac:dyDescent="0.25">
      <c r="B226" s="151"/>
      <c r="C226" s="152"/>
      <c r="D226" s="152"/>
      <c r="E226" s="152"/>
      <c r="F226" s="152"/>
      <c r="G226" s="152"/>
      <c r="H226" s="152"/>
      <c r="I226" s="153"/>
      <c r="K226" s="114"/>
      <c r="L226" s="115"/>
      <c r="M226" s="115"/>
      <c r="N226" s="116"/>
    </row>
    <row r="227" spans="1:16" ht="20.100000000000001" customHeight="1" x14ac:dyDescent="0.25">
      <c r="B227" s="40"/>
      <c r="C227" s="40"/>
      <c r="D227" s="40"/>
      <c r="E227" s="40"/>
      <c r="F227" s="40"/>
    </row>
    <row r="228" spans="1:16" ht="20.100000000000001" customHeight="1" x14ac:dyDescent="0.25"/>
    <row r="229" spans="1:16" ht="20.100000000000001" customHeight="1" x14ac:dyDescent="0.25">
      <c r="A229" s="125" t="s">
        <v>62</v>
      </c>
      <c r="B229" s="125"/>
      <c r="C229" s="125"/>
      <c r="D229" s="125"/>
      <c r="E229" s="125"/>
      <c r="F229" s="125"/>
      <c r="G229" s="125"/>
      <c r="H229" s="125"/>
      <c r="I229" s="125"/>
      <c r="J229" s="125"/>
      <c r="K229" s="125"/>
      <c r="L229" s="125"/>
      <c r="M229" s="125"/>
      <c r="N229" s="125"/>
      <c r="O229" s="125"/>
      <c r="P229" s="125"/>
    </row>
    <row r="230" spans="1:16" ht="20.100000000000001" customHeight="1" x14ac:dyDescent="0.25"/>
    <row r="231" spans="1:16" ht="20.100000000000001" customHeight="1" x14ac:dyDescent="0.25"/>
    <row r="232" spans="1:16" ht="20.100000000000001" customHeight="1" x14ac:dyDescent="0.25"/>
  </sheetData>
  <sheetProtection algorithmName="SHA-512" hashValue="OQtNHJdVgen2RbdKDf8vADbufcTrOi9WmPmWxOawAUTMGklc7ellnJMx+N7FcZpwrCSjPBa3wW1jqu8eXL7V8g==" saltValue="yyJwBD0aBp0oLq4gP/ah3A==" spinCount="100000" sheet="1" objects="1" scenarios="1"/>
  <mergeCells count="257">
    <mergeCell ref="E113:F113"/>
    <mergeCell ref="E114:F114"/>
    <mergeCell ref="E111:F111"/>
    <mergeCell ref="C138:N138"/>
    <mergeCell ref="E117:F117"/>
    <mergeCell ref="E120:F120"/>
    <mergeCell ref="E101:F101"/>
    <mergeCell ref="E127:F127"/>
    <mergeCell ref="E118:F118"/>
    <mergeCell ref="N94:O94"/>
    <mergeCell ref="N97:O97"/>
    <mergeCell ref="N98:O98"/>
    <mergeCell ref="N99:O99"/>
    <mergeCell ref="N100:O100"/>
    <mergeCell ref="N101:O101"/>
    <mergeCell ref="N103:O103"/>
    <mergeCell ref="N106:O106"/>
    <mergeCell ref="N107:O107"/>
    <mergeCell ref="N108:O108"/>
    <mergeCell ref="N109:O109"/>
    <mergeCell ref="N110:O110"/>
    <mergeCell ref="N112:O112"/>
    <mergeCell ref="N115:O115"/>
    <mergeCell ref="N116:O116"/>
    <mergeCell ref="N117:O117"/>
    <mergeCell ref="E108:F108"/>
    <mergeCell ref="E109:F109"/>
    <mergeCell ref="A229:P229"/>
    <mergeCell ref="B226:I226"/>
    <mergeCell ref="B225:I225"/>
    <mergeCell ref="B224:I224"/>
    <mergeCell ref="B175:L175"/>
    <mergeCell ref="M196:N196"/>
    <mergeCell ref="M197:N197"/>
    <mergeCell ref="M198:N198"/>
    <mergeCell ref="M199:N199"/>
    <mergeCell ref="C188:N188"/>
    <mergeCell ref="M181:N181"/>
    <mergeCell ref="M182:N182"/>
    <mergeCell ref="M183:N183"/>
    <mergeCell ref="M184:N184"/>
    <mergeCell ref="M185:N185"/>
    <mergeCell ref="M186:N186"/>
    <mergeCell ref="A57:B57"/>
    <mergeCell ref="A58:B58"/>
    <mergeCell ref="A21:B21"/>
    <mergeCell ref="D47:F47"/>
    <mergeCell ref="A49:B49"/>
    <mergeCell ref="A50:B50"/>
    <mergeCell ref="A51:B51"/>
    <mergeCell ref="A52:B52"/>
    <mergeCell ref="A53:B53"/>
    <mergeCell ref="A54:B54"/>
    <mergeCell ref="A55:B55"/>
    <mergeCell ref="A56:B56"/>
    <mergeCell ref="A74:B74"/>
    <mergeCell ref="A75:B75"/>
    <mergeCell ref="A76:B76"/>
    <mergeCell ref="A77:B77"/>
    <mergeCell ref="A78:B78"/>
    <mergeCell ref="A61:B61"/>
    <mergeCell ref="E94:F94"/>
    <mergeCell ref="E95:F95"/>
    <mergeCell ref="A62:B62"/>
    <mergeCell ref="A63:B63"/>
    <mergeCell ref="A64:B64"/>
    <mergeCell ref="A65:B65"/>
    <mergeCell ref="A66:B66"/>
    <mergeCell ref="A67:B67"/>
    <mergeCell ref="A68:B68"/>
    <mergeCell ref="A69:B69"/>
    <mergeCell ref="A88:B88"/>
    <mergeCell ref="A89:B89"/>
    <mergeCell ref="A90:B90"/>
    <mergeCell ref="A80:B80"/>
    <mergeCell ref="A81:B81"/>
    <mergeCell ref="A82:B82"/>
    <mergeCell ref="A83:B83"/>
    <mergeCell ref="A84:B84"/>
    <mergeCell ref="A85:B85"/>
    <mergeCell ref="A86:B86"/>
    <mergeCell ref="A87:B87"/>
    <mergeCell ref="B40:C40"/>
    <mergeCell ref="B41:C41"/>
    <mergeCell ref="B42:C42"/>
    <mergeCell ref="B43:C43"/>
    <mergeCell ref="B44:C44"/>
    <mergeCell ref="A59:P59"/>
    <mergeCell ref="K47:O47"/>
    <mergeCell ref="G47:J47"/>
    <mergeCell ref="A79:B79"/>
    <mergeCell ref="A70:B70"/>
    <mergeCell ref="A71:B71"/>
    <mergeCell ref="A72:B72"/>
    <mergeCell ref="A73:B73"/>
    <mergeCell ref="D40:E40"/>
    <mergeCell ref="D41:E41"/>
    <mergeCell ref="D42:E42"/>
    <mergeCell ref="D43:E43"/>
    <mergeCell ref="D44:E44"/>
    <mergeCell ref="L43:M43"/>
    <mergeCell ref="L44:M44"/>
    <mergeCell ref="J43:K43"/>
    <mergeCell ref="J44:K44"/>
    <mergeCell ref="H43:I43"/>
    <mergeCell ref="H44:I44"/>
    <mergeCell ref="B37:C37"/>
    <mergeCell ref="B38:C38"/>
    <mergeCell ref="B39:C39"/>
    <mergeCell ref="D37:E37"/>
    <mergeCell ref="F37:G37"/>
    <mergeCell ref="H37:I37"/>
    <mergeCell ref="D38:E38"/>
    <mergeCell ref="D39:E39"/>
    <mergeCell ref="H39:I39"/>
    <mergeCell ref="F38:G38"/>
    <mergeCell ref="F39:G39"/>
    <mergeCell ref="J40:K40"/>
    <mergeCell ref="J41:K41"/>
    <mergeCell ref="J42:K42"/>
    <mergeCell ref="H40:I40"/>
    <mergeCell ref="H41:I41"/>
    <mergeCell ref="H42:I42"/>
    <mergeCell ref="F43:G43"/>
    <mergeCell ref="F44:G44"/>
    <mergeCell ref="J37:K37"/>
    <mergeCell ref="H28:I28"/>
    <mergeCell ref="H29:I29"/>
    <mergeCell ref="H30:I30"/>
    <mergeCell ref="H31:I31"/>
    <mergeCell ref="H32:I32"/>
    <mergeCell ref="H33:I33"/>
    <mergeCell ref="F40:G40"/>
    <mergeCell ref="F41:G41"/>
    <mergeCell ref="F42:G42"/>
    <mergeCell ref="A18:P18"/>
    <mergeCell ref="C8:M8"/>
    <mergeCell ref="C9:M9"/>
    <mergeCell ref="C10:M10"/>
    <mergeCell ref="C11:M11"/>
    <mergeCell ref="C12:M12"/>
    <mergeCell ref="C13:M13"/>
    <mergeCell ref="C14:M14"/>
    <mergeCell ref="C15:M15"/>
    <mergeCell ref="L37:M37"/>
    <mergeCell ref="H38:I38"/>
    <mergeCell ref="J38:K38"/>
    <mergeCell ref="L38:M38"/>
    <mergeCell ref="L39:M39"/>
    <mergeCell ref="L40:M40"/>
    <mergeCell ref="L41:M41"/>
    <mergeCell ref="L42:M42"/>
    <mergeCell ref="J39:K39"/>
    <mergeCell ref="E121:F121"/>
    <mergeCell ref="E122:F122"/>
    <mergeCell ref="E123:F123"/>
    <mergeCell ref="E124:F124"/>
    <mergeCell ref="E125:F125"/>
    <mergeCell ref="E126:F126"/>
    <mergeCell ref="H95:O96"/>
    <mergeCell ref="H104:O105"/>
    <mergeCell ref="H113:O114"/>
    <mergeCell ref="N118:O118"/>
    <mergeCell ref="N119:O119"/>
    <mergeCell ref="E107:F107"/>
    <mergeCell ref="E96:F96"/>
    <mergeCell ref="E97:F97"/>
    <mergeCell ref="E98:F98"/>
    <mergeCell ref="E99:F99"/>
    <mergeCell ref="E100:F100"/>
    <mergeCell ref="E103:F103"/>
    <mergeCell ref="E104:F104"/>
    <mergeCell ref="E105:F105"/>
    <mergeCell ref="E106:F106"/>
    <mergeCell ref="E112:F112"/>
    <mergeCell ref="E115:F115"/>
    <mergeCell ref="E116:F116"/>
    <mergeCell ref="A1:P1"/>
    <mergeCell ref="A2:P2"/>
    <mergeCell ref="A3:P3"/>
    <mergeCell ref="A4:P4"/>
    <mergeCell ref="A24:P24"/>
    <mergeCell ref="A25:P25"/>
    <mergeCell ref="A150:K150"/>
    <mergeCell ref="A145:K145"/>
    <mergeCell ref="A142:K142"/>
    <mergeCell ref="A140:K140"/>
    <mergeCell ref="A130:L130"/>
    <mergeCell ref="A128:L128"/>
    <mergeCell ref="M128:N128"/>
    <mergeCell ref="M131:N131"/>
    <mergeCell ref="M132:N132"/>
    <mergeCell ref="M133:N133"/>
    <mergeCell ref="M134:N134"/>
    <mergeCell ref="M135:N135"/>
    <mergeCell ref="M136:N136"/>
    <mergeCell ref="M137:N137"/>
    <mergeCell ref="M140:N140"/>
    <mergeCell ref="M142:N142"/>
    <mergeCell ref="M143:N143"/>
    <mergeCell ref="A92:P92"/>
    <mergeCell ref="M145:N145"/>
    <mergeCell ref="M146:N146"/>
    <mergeCell ref="M147:N147"/>
    <mergeCell ref="M148:N148"/>
    <mergeCell ref="M150:N150"/>
    <mergeCell ref="M154:N154"/>
    <mergeCell ref="M155:N155"/>
    <mergeCell ref="M156:N156"/>
    <mergeCell ref="M173:N173"/>
    <mergeCell ref="M159:N159"/>
    <mergeCell ref="M160:N160"/>
    <mergeCell ref="M161:N161"/>
    <mergeCell ref="C162:N162"/>
    <mergeCell ref="C168:N168"/>
    <mergeCell ref="M165:N165"/>
    <mergeCell ref="M166:N166"/>
    <mergeCell ref="M167:N167"/>
    <mergeCell ref="M172:N172"/>
    <mergeCell ref="A154:K154"/>
    <mergeCell ref="A155:K155"/>
    <mergeCell ref="A156:K156"/>
    <mergeCell ref="B171:F171"/>
    <mergeCell ref="K224:N224"/>
    <mergeCell ref="K225:N225"/>
    <mergeCell ref="K226:N226"/>
    <mergeCell ref="K205:N205"/>
    <mergeCell ref="K206:N206"/>
    <mergeCell ref="K207:N207"/>
    <mergeCell ref="K208:N208"/>
    <mergeCell ref="K209:N209"/>
    <mergeCell ref="K210:N210"/>
    <mergeCell ref="K211:N211"/>
    <mergeCell ref="K212:N212"/>
    <mergeCell ref="K213:N213"/>
    <mergeCell ref="K214:N214"/>
    <mergeCell ref="K215:N215"/>
    <mergeCell ref="K216:N216"/>
    <mergeCell ref="K217:N217"/>
    <mergeCell ref="K218:N218"/>
    <mergeCell ref="K219:N219"/>
    <mergeCell ref="K220:N220"/>
    <mergeCell ref="K221:N221"/>
    <mergeCell ref="K222:N222"/>
    <mergeCell ref="K223:N223"/>
    <mergeCell ref="M189:N189"/>
    <mergeCell ref="M193:N193"/>
    <mergeCell ref="M194:N194"/>
    <mergeCell ref="M195:N195"/>
    <mergeCell ref="M174:N174"/>
    <mergeCell ref="M175:N175"/>
    <mergeCell ref="M176:N176"/>
    <mergeCell ref="M177:N177"/>
    <mergeCell ref="M178:N178"/>
    <mergeCell ref="M179:N179"/>
    <mergeCell ref="M180:N180"/>
    <mergeCell ref="M187:N187"/>
  </mergeCells>
  <phoneticPr fontId="4" type="noConversion"/>
  <conditionalFormatting sqref="C49:O58">
    <cfRule type="cellIs" dxfId="2" priority="2" operator="equal">
      <formula>0</formula>
    </cfRule>
  </conditionalFormatting>
  <conditionalFormatting sqref="C61:O90">
    <cfRule type="cellIs" dxfId="1" priority="1" operator="equal">
      <formula>0</formula>
    </cfRule>
  </conditionalFormatting>
  <conditionalFormatting sqref="D38:D44 F38:F44 H38:H44 J38:J44 L38:L44 C49:O58 C61:O90">
    <cfRule type="cellIs" dxfId="0" priority="4" operator="greaterThan">
      <formula>0</formula>
    </cfRule>
  </conditionalFormatting>
  <dataValidations xWindow="586" yWindow="579" count="33">
    <dataValidation type="whole" allowBlank="1" showInputMessage="1" showErrorMessage="1" prompt="Dieses Feld wird aus dem Gruppenleitungsbogen berechnet." sqref="M193:M199" xr:uid="{00000000-0002-0000-0200-000000000000}">
      <formula1>0</formula1>
      <formula2>1000</formula2>
    </dataValidation>
    <dataValidation type="decimal" allowBlank="1" showInputMessage="1" showErrorMessage="1" prompt="Hier bitte nur den tatsächlich erhaltenen Anteil des Mietzuschusses angeben, der sich auf die „Richtlinien zur Förderung der Jugendarbeit der Frankfurter Jugendverbände (FJR-Richtlinie)“, Ziffer 3.2.10 (Mietkosten für Jugendräume) bezieht!" sqref="M143" xr:uid="{00000000-0002-0000-0200-000001000000}">
      <formula1>0</formula1>
      <formula2>100</formula2>
    </dataValidation>
    <dataValidation type="whole" allowBlank="1" showInputMessage="1" showErrorMessage="1" prompt="Hier wird nach der Zahl der Räume gefragt. Die Gesamtzahl der Räume muss der Summe der Gruppenräume, Büroräume und Lagerräume entsprechen. " sqref="M145:M148" xr:uid="{00000000-0002-0000-0200-000002000000}">
      <formula1>0</formula1>
      <formula2>100</formula2>
    </dataValidation>
    <dataValidation type="whole" allowBlank="1" showInputMessage="1" showErrorMessage="1" errorTitle="Bitte eintragen!" prompt="Bei den Hauptamtlichen geht es hier nur um diejenigen, die von der Stadt Frankfurt bezuschusst werden. Hauptamtlich ist, wer für ein festes monatliches Gehalt arbeitet. " sqref="M154" xr:uid="{00000000-0002-0000-0200-000003000000}">
      <formula1>0</formula1>
      <formula2>100</formula2>
    </dataValidation>
    <dataValidation type="whole" allowBlank="1" showInputMessage="1" showErrorMessage="1" errorTitle="Bitte eintragen!" prompt="Honorarkräfte erhalten Honorare für geleistete Stunden." sqref="M155" xr:uid="{00000000-0002-0000-0200-000004000000}">
      <formula1>0</formula1>
      <formula2>500</formula2>
    </dataValidation>
    <dataValidation type="whole" allowBlank="1" showInputMessage="1" showErrorMessage="1" errorTitle="Bitte eintragen!" prompt="Ehrenamtliche arbeiten ohne Bezahlung. Auch wer kein Honorar, aber Aufwandsentschädigungen (z.B. für Fahrtkosten) erhält, arbeitet ehrenamtlich. Durch die Teilnahme an Gruppen wird man nicht autmatisch Ehrenamtliche*r." sqref="M156" xr:uid="{00000000-0002-0000-0200-000005000000}">
      <formula1>0</formula1>
      <formula2>500</formula2>
    </dataValidation>
    <dataValidation allowBlank="1" showInputMessage="1" showErrorMessage="1" prompt="Hier kannts Du Beispiele für andere Qualifikationen und Kenntnisse eintragen." sqref="C169:F169 E163:F164 C163:D163" xr:uid="{00000000-0002-0000-0200-000006000000}"/>
    <dataValidation allowBlank="1" showInputMessage="1" showErrorMessage="1" prompt="Hier können andere wichtige Kooperationspartner*innen eingetragen werden." sqref="B224:B226" xr:uid="{00000000-0002-0000-0200-000007000000}"/>
    <dataValidation type="whole" allowBlank="1" showInputMessage="1" showErrorMessage="1" prompt="Bitte trage hier die die Gesamtzahl der Teilnehmerinnen (Mädchen/Frauen) für diese Veranstaltungsart im Dokumentationszeitraum ein." sqref="F110 G98:G100 G107:G110" xr:uid="{00000000-0002-0000-0200-000008000000}">
      <formula1>0</formula1>
      <formula2>10000</formula2>
    </dataValidation>
    <dataValidation type="whole" allowBlank="1" showInputMessage="1" showErrorMessage="1" prompt="Bitte trage hier die die Gesamtzahl der Teilnehmer (Jungen/Männer) für diese Veranstaltungsart im Dokumentationszeitraum ein." sqref="I99:I101 I108:I110" xr:uid="{00000000-0002-0000-0200-000009000000}">
      <formula1>0</formula1>
      <formula2>10000</formula2>
    </dataValidation>
    <dataValidation operator="greaterThan" allowBlank="1" error="Bitte den Namen des Verbandes eintragen!" prompt="Bitte beginne mit dem Deckblatt und trage dort Name und Anschrift Deines Verbandes ein. Bitte auch Deinen Namen sowie Deine Telefonnummer usw. nicht vergessen, damit wir bei Rückfragen denjenigen erreichen können, der diesen Bogen ausgefüllt hat." sqref="C27 C16:C18 C20 C22:C24" xr:uid="{00000000-0002-0000-0200-00000A000000}"/>
    <dataValidation allowBlank="1" showInputMessage="1" error="Bitte aus der Liste auswählen!" prompt="Diese Zahlen werden automatisch aus den Angaben aus dem Gruppenleitungsbogen bereechnet._x000a_" sqref="H32" xr:uid="{00000000-0002-0000-0200-00000B000000}"/>
    <dataValidation type="whole" allowBlank="1" showInputMessage="1" error="Ungültige Eingabe!" prompt="Dieses Feld wird automatisch aus dem Gruppenleitungsbogen berechnet." sqref="M172:M187 M189" xr:uid="{00000000-0002-0000-0200-00000C000000}">
      <formula1>0</formula1>
      <formula2>200</formula2>
    </dataValidation>
    <dataValidation allowBlank="1" showInputMessage="1" showErrorMessage="1" error="Bitte Anzahl der Gruppen, die sich in diesem Stadtteil treffen, eintragen!" promptTitle="Dieses Feld wird berechnet!" prompt="Hier interessiert die sozialräumliche Verteilung der einzelnen Gruppen. In den Dokumentationsbogen für Gruppenleiter*innen sollte jeweils der Stadtteil eingetragen werden, in dem sich die Gruppe trifft. " sqref="C61:C90 C49:C58" xr:uid="{00000000-0002-0000-0200-00000D000000}"/>
    <dataValidation type="whole" allowBlank="1" showInputMessage="1" error="Bitte die entsprechende Zahl eintragen!" prompt="Diese Zahlen werden automatisch aus den Angaben aus dem Gruppenleitungsbogen bereechnet." sqref="H29 H33" xr:uid="{00000000-0002-0000-0200-00000E000000}">
      <formula1>0</formula1>
      <formula2>300</formula2>
    </dataValidation>
    <dataValidation allowBlank="1" showInputMessage="1" error="Bitte aus der Liste auswählen!" prompt="Diese Zahlen werden automatisch aus den Angaben aus dem Gruppenleitungsbogen bereechnet." sqref="H30:H31" xr:uid="{00000000-0002-0000-0200-00000F000000}"/>
    <dataValidation allowBlank="1" showInputMessage="1" showErrorMessage="1" prompt="Hier kannst Du beispielhaft Themen eintragen, zu denen Ihr Fortbildungen abgehalten habt." sqref="H113" xr:uid="{00000000-0002-0000-0200-000010000000}"/>
    <dataValidation allowBlank="1" showInputMessage="1" showErrorMessage="1" prompt="Hier kannts Du Beispiele für andere Tätigkeiten angeben._x000a_" sqref="C168 C138" xr:uid="{00000000-0002-0000-0200-000011000000}"/>
    <dataValidation type="textLength" operator="lessThan" allowBlank="1" showInputMessage="1" showErrorMessage="1" prompt="Hier kannst Du Beispiele für solche Schwerpunkte eingeben." sqref="J188" xr:uid="{00000000-0002-0000-0200-000012000000}">
      <formula1>200</formula1>
    </dataValidation>
    <dataValidation type="whole" allowBlank="1" showInputMessage="1" showErrorMessage="1" prompt="Dieser Wert wird aus dem Bogen Veranstaltungen berechnet." sqref="N94 N103 E94:E100 E103:E109 E111:E117 E120:E127 N112 N97:N101 N106:N110 N115:N119" xr:uid="{00000000-0002-0000-0200-000013000000}">
      <formula1>0</formula1>
      <formula2>10000</formula2>
    </dataValidation>
    <dataValidation type="whole" allowBlank="1" showInputMessage="1" prompt="Dieser Wert wird aus dem Bogen Veranstaltungen berechnet." sqref="E101 E118" xr:uid="{00000000-0002-0000-0200-000014000000}">
      <formula1>0</formula1>
      <formula2>10000</formula2>
    </dataValidation>
    <dataValidation type="textLength" operator="greaterThan" allowBlank="1" showInputMessage="1" showErrorMessage="1" error="Bitte den Namen des Verbandes eintragen!" prompt="Bitte beginne mit dem Deckblatt und trage dort Name und Anschrift Deines Verbandes ein. Bitte auch Deinen Namen sowie Deine Telefonnummer usw. nicht vergessen, damit wir bei Rückfragen die Person erreichen können, die diesen Bogen ausgefüllt hat." sqref="C8" xr:uid="{00000000-0002-0000-0200-000015000000}">
      <formula1>0</formula1>
    </dataValidation>
    <dataValidation type="textLength" operator="greaterThan" allowBlank="1" showInputMessage="1" showErrorMessage="1" error="Bitte die Adresse des Verbandes eintragen!" prompt="Bitte beginne mit dem Deckblatt und trage dort Name und Anschrift Deines Verbandes ein. Bitte auch Deinen Namen sowie Deine Telefonnummer usw. nicht vergessen, damit wir bei Rückfragen die Person erreichen können, die diesen Bogen ausgefüllt hat." sqref="C9:C10" xr:uid="{00000000-0002-0000-0200-000016000000}">
      <formula1>0</formula1>
    </dataValidation>
    <dataValidation type="textLength" operator="greaterThan" allowBlank="1" showInputMessage="1" showErrorMessage="1" error="Bitte die Telefonnummer des Verbandes eintragen!" prompt="Bitte beginne mit dem Deckblatt und trage dort Name und Anschrift Deines Verbandes ein. Bitte auch Deinen Namen sowie Deine Telefonnummer usw. nicht vergessen, damit wir bei Rückfragen die Person erreichen können, die diesen Bogen ausgefüllt hat." sqref="C11" xr:uid="{00000000-0002-0000-0200-000017000000}">
      <formula1>0</formula1>
    </dataValidation>
    <dataValidation type="textLength" operator="greaterThan" allowBlank="1" showInputMessage="1" showErrorMessage="1" error="Bitte die Faxnummer des Verbandes eintragen!" prompt="Bitte beginne mit dem Deckblatt und trage dort Name und Anschrift Deines Verbandes ein. Bitte auch Deinen Namen sowie Deine Telefonnummer usw. nicht vergessen, damit wir bei Rückfragen die Person erreichen können, die diesen Bogen ausgefüllt hat." sqref="C12" xr:uid="{00000000-0002-0000-0200-000018000000}">
      <formula1>0</formula1>
    </dataValidation>
    <dataValidation type="textLength" operator="greaterThan" allowBlank="1" showInputMessage="1" showErrorMessage="1" error="Bittedie Internetadresse des Verbandes eintragen!" prompt="Bitte beginne mit dem Deckblatt und trage dort Name und Anschrift Deines Verbandes ein. Bitte auch Deinen Namen sowie Deine Telefonnummer usw. nicht vergessen, damit wir bei Rückfragen die Person erreichen können, die diesen Bogen ausgefüllt hat." sqref="C13" xr:uid="{00000000-0002-0000-0200-000019000000}">
      <formula1>0</formula1>
    </dataValidation>
    <dataValidation type="textLength" operator="greaterThan" allowBlank="1" showInputMessage="1" showErrorMessage="1" error="Bitte die Email eintragen!" prompt="Bitte beginne mit dem Deckblatt und trage dort Name und Anschrift Deines Verbandes ein. Bitte auch Deinen Namen sowie Deine Telefonnummer usw. nicht vergessen, damit wir bei Rückfragen die Person erreichen können, die diesen Bogen ausgefüllt hat." sqref="C14" xr:uid="{00000000-0002-0000-0200-00001A000000}">
      <formula1>0</formula1>
    </dataValidation>
    <dataValidation type="textLength" operator="greaterThan" allowBlank="1" showInputMessage="1" showErrorMessage="1" error="Bitte Deinen Namen eintragen!" prompt="Bitte beginne mit dem Deckblatt und trage dort Name und Anschrift Deines Verbandes ein. Bitte auch Deinen Namen sowie Deine Telefonnummer usw. nicht vergessen, damit wir bei Rückfragen die Person erreichen können, die diesen Bogen ausgefüllt hat." sqref="C15" xr:uid="{00000000-0002-0000-0200-00001B000000}">
      <formula1>0</formula1>
    </dataValidation>
    <dataValidation allowBlank="1" showInputMessage="1" showErrorMessage="1" prompt="Hier kannst Du beispielhaft Themen eintragen, zu denen Ihr Workshops, Seminare und andere Bildungsveranstaltungen abgehalten habt." sqref="H95" xr:uid="{00000000-0002-0000-0200-00001C000000}"/>
    <dataValidation allowBlank="1" showInputMessage="1" showErrorMessage="1" prompt="Hier kannst Du beispielhaft Themen eintragen, zu denen Ihr kulturelle Veranstaltungen abgehalten habt." sqref="H104" xr:uid="{00000000-0002-0000-0200-00001D000000}"/>
    <dataValidation type="custom" errorStyle="warning" allowBlank="1" showInputMessage="1" showErrorMessage="1" errorTitle="Formel überschreiben?" error="Wenn du den Wert manuell eingibst, überschreibst du die Formel." prompt="Dieses Feld wird automatisch aus dem Gruppenleitungsbogen berechnet.  Sollten bei euch auch Personen qualifiziert sein, die im Dokumentationszeitraum keine Gruppe leiten, kannst du die berechnete Zahl auch überschreiben." sqref="M159:N159" xr:uid="{47DE02AA-86A0-4BB5-834A-A5B1EB09BD40}">
      <formula1>"""=ZÄHLENWENN(Gruppenleitung!D8:IS8;""Ja"")"""</formula1>
    </dataValidation>
    <dataValidation type="custom" errorStyle="warning" allowBlank="1" showInputMessage="1" showErrorMessage="1" errorTitle="Formel überschreiben?" error="Wenn du den Wert manuell eingibst, überschreibst du die Formel." prompt="Dieses Feld wird automatisch aus dem Gruppenleitungsbogen berechnet.  Sollten bei euch auch Personen qualifiziert sein, die im Dokumentationszeitraum keine Gruppe leiten, kannst du die berechnete Zahl auch überschreiben." sqref="M160:N160" xr:uid="{06B803D7-6372-474F-B4C7-122CF6A62724}">
      <formula1>"""=ZÄHLENWENN(Gruppenleitung!D9:IS9;""Ja"")"""</formula1>
    </dataValidation>
    <dataValidation type="custom" errorStyle="warning" allowBlank="1" showInputMessage="1" showErrorMessage="1" errorTitle="Formel überschreiben?" error="Wenn du den Wert manuell eingibst, überschreibst du die Formel." prompt="Dieses Feld wird automatisch aus dem Gruppenleitungsbogen berechnet.  Sollten bei euch auch Personen qualifiziert sein, die im Dokumentationszeitraum keine Gruppe leiten, kannst du die berechnete Zahl auch überschreiben." sqref="M161:N161" xr:uid="{E5A3D629-AC37-4D79-808D-64DDDD39D193}">
      <formula1>"""=ZÄHLENWENN(Gruppenleitung!D10:IS10;""Ja"")"""</formula1>
    </dataValidation>
  </dataValidations>
  <pageMargins left="0.70866141732283472" right="0.19685039370078741" top="0.78740157480314965" bottom="0.78740157480314965" header="0.31496062992125984" footer="0.31496062992125984"/>
  <pageSetup paperSize="9" scale="95" orientation="portrait" r:id="rId1"/>
  <headerFooter alignWithMargins="0">
    <oddFooter>&amp;C© Frankfurter Jugendring
Seite &amp;P&amp;RVersion FJR_IT_2022_V2</oddFooter>
  </headerFooter>
  <rowBreaks count="7" manualBreakCount="7">
    <brk id="26" max="15" man="1"/>
    <brk id="59" max="15" man="1"/>
    <brk id="91" max="16383" man="1"/>
    <brk id="127" max="16383" man="1"/>
    <brk id="151" max="16383" man="1"/>
    <brk id="169" max="16383" man="1"/>
    <brk id="202" max="16383" man="1"/>
  </rowBreaks>
  <ignoredErrors>
    <ignoredError sqref="M159:N161" unlockedFormula="1"/>
  </ignoredErrors>
  <drawing r:id="rId2"/>
  <legacyDrawing r:id="rId3"/>
  <extLst>
    <ext xmlns:x14="http://schemas.microsoft.com/office/spreadsheetml/2009/9/main" uri="{CCE6A557-97BC-4b89-ADB6-D9C93CAAB3DF}">
      <x14:dataValidations xmlns:xm="http://schemas.microsoft.com/office/excel/2006/main" xWindow="586" yWindow="579" count="7">
        <x14:dataValidation type="list" allowBlank="1" showInputMessage="1" showErrorMessage="1" error="Bitte aus der Liste auswählen!" prompt="Bitte &quot;Ja&quot; oder &quot;Nein&quot; auswählen. " xr:uid="{00000000-0002-0000-0200-00001E000000}">
          <x14:formula1>
            <xm:f>Dropdownlisten!$A$2:$A$3</xm:f>
          </x14:formula1>
          <xm:sqref>M142 M131:M137</xm:sqref>
        </x14:dataValidation>
        <x14:dataValidation type="list" allowBlank="1" showInputMessage="1" showErrorMessage="1" error="Bitte aus der Liste auswählen!" prompt="Bitte &quot;Ja&quot; oder &quot;Nein&quot; auswählen. Hier wird nach Räumlichkeiten gefragt, die dem Verband als Treffpunkte zur Verfügung stehen, also nicht nach Büroräumen oder anderen Räumen." xr:uid="{00000000-0002-0000-0200-00001F000000}">
          <x14:formula1>
            <xm:f>Dropdownlisten!$A$2:$A$3</xm:f>
          </x14:formula1>
          <xm:sqref>M128</xm:sqref>
        </x14:dataValidation>
        <x14:dataValidation type="list" allowBlank="1" showInputMessage="1" showErrorMessage="1" error="Bitte aus der Liste auswählen!" prompt="Hier interessiert uns, ob für diese Räume Miete gezahlt wird." xr:uid="{00000000-0002-0000-0200-000020000000}">
          <x14:formula1>
            <xm:f>Dropdownlisten!$M$2:$M$4</xm:f>
          </x14:formula1>
          <xm:sqref>M140</xm:sqref>
        </x14:dataValidation>
        <x14:dataValidation type="list" allowBlank="1" showInputMessage="1" showErrorMessage="1" error="Bitte auswählen!" prompt="Bitte auswählen, wie häufig Dein Verband im Dokumentationszeitraum Kontakt zu diesem*dieser Kooperationspartner*in hatte." xr:uid="{00000000-0002-0000-0200-000021000000}">
          <x14:formula1>
            <xm:f>Dropdownlisten!$O$2:$O$5</xm:f>
          </x14:formula1>
          <xm:sqref>K205:K226</xm:sqref>
        </x14:dataValidation>
        <x14:dataValidation type="list" allowBlank="1" showInputMessage="1" showErrorMessage="1" error="Bitte aus der Liste auswählen!" prompt="Schließlich wird gefragt, ob die Räume barrierefrei zugänglich sind. „Ja“ bedeutet, dass alle Räume barrierefrei zugänglich sind, „Nein“ kein Raum und „teilweise“ heißt, dass es sowohl barrierefreie als auch andere gibt." xr:uid="{00000000-0002-0000-0200-000022000000}">
          <x14:formula1>
            <xm:f>Dropdownlisten!$M$2:$M$4</xm:f>
          </x14:formula1>
          <xm:sqref>M150:N150</xm:sqref>
        </x14:dataValidation>
        <x14:dataValidation type="list" showInputMessage="1" showErrorMessage="1" errorTitle="Bitte ein Jahr auswählen" error="Wir müssen nachvollziehen können, um welchen Abrachnungszeitraum es geht, deswegen darf dieses Felf nicht leer bleiben!" prompt="Hier ist nach dem Jahr gefragt, auf das sich die Dokumentation bezieht, also z.B. 2022 oder 2023. Bitte aus der Liste auswählen!" xr:uid="{00000000-0002-0000-0200-000023000000}">
          <x14:formula1>
            <xm:f>Dropdownlisten!$C$2:$C$15</xm:f>
          </x14:formula1>
          <xm:sqref>H28:I28</xm:sqref>
        </x14:dataValidation>
        <x14:dataValidation type="list" allowBlank="1" showInputMessage="1" showErrorMessage="1" error="Bitte aus der Liste auswählen!" prompt="Bitte &quot;Ja&quot; oder &quot;Nein&quot; auswählen._x000a_" xr:uid="{00000000-0002-0000-0200-000024000000}">
          <x14:formula1>
            <xm:f>Dropdownlisten!$A$2:$A$3</xm:f>
          </x14:formula1>
          <xm:sqref>M165:N167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8"/>
  <sheetViews>
    <sheetView view="pageBreakPreview" zoomScaleNormal="100" zoomScaleSheetLayoutView="100" workbookViewId="0">
      <selection sqref="A1:E1"/>
    </sheetView>
  </sheetViews>
  <sheetFormatPr baseColWidth="10" defaultColWidth="11.42578125" defaultRowHeight="13.5" x14ac:dyDescent="0.25"/>
  <cols>
    <col min="1" max="1" width="31.28515625" style="36" customWidth="1"/>
    <col min="2" max="2" width="6.7109375" style="36" customWidth="1"/>
    <col min="3" max="3" width="6" style="36" customWidth="1"/>
    <col min="4" max="4" width="31.28515625" style="36" customWidth="1"/>
    <col min="5" max="5" width="6.7109375" style="36" customWidth="1"/>
    <col min="6" max="6" width="5.28515625" style="36" customWidth="1"/>
    <col min="7" max="7" width="7.5703125" style="36" customWidth="1"/>
    <col min="8" max="8" width="5.85546875" style="36" customWidth="1"/>
    <col min="9" max="9" width="8.28515625" style="36" customWidth="1"/>
    <col min="10" max="16384" width="11.42578125" style="36"/>
  </cols>
  <sheetData>
    <row r="1" spans="1:9" ht="30" customHeight="1" x14ac:dyDescent="0.25">
      <c r="A1" s="121" t="str">
        <f>'Stadt und FJR'!A1</f>
        <v>Projekt „Berichtswesen für den Frankfurter Jugendring“</v>
      </c>
      <c r="B1" s="121"/>
      <c r="C1" s="121"/>
      <c r="D1" s="121"/>
      <c r="E1" s="121"/>
      <c r="F1" s="38"/>
      <c r="G1" s="38"/>
      <c r="H1" s="38"/>
      <c r="I1" s="38"/>
    </row>
    <row r="2" spans="1:9" ht="30" customHeight="1" x14ac:dyDescent="0.25">
      <c r="A2" s="122" t="str">
        <f>'Stadt und FJR'!A2</f>
        <v xml:space="preserve">Dokumentationsbogen der Jugendverbände des Frankfurter Jugendrings (FJR) </v>
      </c>
      <c r="B2" s="122"/>
      <c r="C2" s="122"/>
      <c r="D2" s="122"/>
      <c r="E2" s="122"/>
      <c r="F2" s="38"/>
      <c r="G2" s="38"/>
      <c r="H2" s="38"/>
      <c r="I2" s="38"/>
    </row>
    <row r="3" spans="1:9" ht="30" customHeight="1" x14ac:dyDescent="0.25">
      <c r="A3" s="122" t="str">
        <f>'Stadt und FJR'!A3</f>
        <v>für Verbände und die Stadt Frankfurt am Main</v>
      </c>
      <c r="B3" s="122"/>
      <c r="C3" s="122"/>
      <c r="D3" s="122"/>
      <c r="E3" s="122"/>
      <c r="F3" s="38"/>
      <c r="G3" s="38"/>
      <c r="H3" s="38"/>
      <c r="I3" s="38"/>
    </row>
    <row r="4" spans="1:9" ht="30" customHeight="1" x14ac:dyDescent="0.25">
      <c r="A4" s="122" t="str">
        <f>'Stadt und FJR'!A4</f>
        <v>Version FJR_IT_2022_V2</v>
      </c>
      <c r="B4" s="122"/>
      <c r="C4" s="122"/>
      <c r="D4" s="122"/>
      <c r="E4" s="122"/>
      <c r="F4" s="38"/>
      <c r="G4" s="38"/>
      <c r="H4" s="38"/>
      <c r="I4" s="38"/>
    </row>
    <row r="5" spans="1:9" ht="30" customHeight="1" x14ac:dyDescent="0.25">
      <c r="A5" s="167" t="s">
        <v>97</v>
      </c>
      <c r="B5" s="167"/>
      <c r="C5" s="167"/>
      <c r="D5" s="167"/>
      <c r="E5" s="167"/>
      <c r="F5" s="90"/>
      <c r="G5" s="90"/>
      <c r="H5" s="90"/>
      <c r="I5" s="90"/>
    </row>
    <row r="6" spans="1:9" ht="30" customHeight="1" x14ac:dyDescent="0.25">
      <c r="A6" s="125"/>
      <c r="B6" s="125"/>
    </row>
    <row r="7" spans="1:9" ht="30" customHeight="1" x14ac:dyDescent="0.25">
      <c r="A7" s="166"/>
      <c r="B7" s="166"/>
    </row>
    <row r="8" spans="1:9" ht="30" customHeight="1" x14ac:dyDescent="0.25">
      <c r="A8" s="96" t="s">
        <v>54</v>
      </c>
      <c r="B8" s="161" t="str">
        <f>IF(COUNTIF(Veranstaltungen!$B$11:$KO$11,"Ja")&gt;=1,IF('Stadt und FJR'!C8="", "", 'Stadt und FJR'!C8)," ")</f>
        <v xml:space="preserve"> </v>
      </c>
      <c r="C8" s="162"/>
      <c r="D8" s="163"/>
    </row>
    <row r="9" spans="1:9" ht="30" customHeight="1" x14ac:dyDescent="0.25">
      <c r="A9" s="96" t="s">
        <v>55</v>
      </c>
      <c r="B9" s="161" t="str">
        <f>IF(COUNTIF(Veranstaltungen!$B$11:$KO$11,"Ja")&gt;=1,IF('Stadt und FJR'!C9="", "", 'Stadt und FJR'!C9)," ")</f>
        <v xml:space="preserve"> </v>
      </c>
      <c r="C9" s="162"/>
      <c r="D9" s="163"/>
    </row>
    <row r="10" spans="1:9" ht="30" customHeight="1" x14ac:dyDescent="0.25">
      <c r="A10" s="96" t="s">
        <v>56</v>
      </c>
      <c r="B10" s="161" t="str">
        <f>IF(COUNTIF(Veranstaltungen!$B$11:$KO$11,"Ja")&gt;=1,IF('Stadt und FJR'!C10="", "", 'Stadt und FJR'!C10)," ")</f>
        <v xml:space="preserve"> </v>
      </c>
      <c r="C10" s="162"/>
      <c r="D10" s="163"/>
    </row>
    <row r="11" spans="1:9" ht="30" customHeight="1" x14ac:dyDescent="0.25">
      <c r="A11" s="96" t="s">
        <v>2</v>
      </c>
      <c r="B11" s="161" t="str">
        <f>IF(COUNTIF(Veranstaltungen!$B$11:$KO$11,"Ja")&gt;=1,IF('Stadt und FJR'!C11="", "", 'Stadt und FJR'!C11)," ")</f>
        <v xml:space="preserve"> </v>
      </c>
      <c r="C11" s="162"/>
      <c r="D11" s="163"/>
    </row>
    <row r="12" spans="1:9" ht="30" customHeight="1" x14ac:dyDescent="0.25">
      <c r="A12" s="96" t="s">
        <v>57</v>
      </c>
      <c r="B12" s="161" t="str">
        <f>IF(COUNTIF(Veranstaltungen!$B$11:$KO$11,"Ja")&gt;=1,IF('Stadt und FJR'!C12="", "", 'Stadt und FJR'!C12)," ")</f>
        <v xml:space="preserve"> </v>
      </c>
      <c r="C12" s="162"/>
      <c r="D12" s="163"/>
    </row>
    <row r="13" spans="1:9" ht="30" customHeight="1" x14ac:dyDescent="0.25">
      <c r="A13" s="96" t="s">
        <v>122</v>
      </c>
      <c r="B13" s="161" t="str">
        <f>IF(COUNTIF(Veranstaltungen!$B$11:$KO$11,"Ja")&gt;=1,IF('Stadt und FJR'!C13="", "", 'Stadt und FJR'!C13)," ")</f>
        <v xml:space="preserve"> </v>
      </c>
      <c r="C13" s="162"/>
      <c r="D13" s="163"/>
    </row>
    <row r="14" spans="1:9" ht="30" customHeight="1" x14ac:dyDescent="0.25">
      <c r="A14" s="96" t="s">
        <v>121</v>
      </c>
      <c r="B14" s="161" t="str">
        <f>IF(COUNTIF(Veranstaltungen!$B$11:$KO$11,"Ja")&gt;=1,IF('Stadt und FJR'!C14="", "", 'Stadt und FJR'!C14)," ")</f>
        <v xml:space="preserve"> </v>
      </c>
      <c r="C14" s="162"/>
      <c r="D14" s="163"/>
    </row>
    <row r="15" spans="1:9" ht="30" customHeight="1" x14ac:dyDescent="0.25">
      <c r="A15" s="96" t="s">
        <v>120</v>
      </c>
      <c r="B15" s="161" t="str">
        <f>IF(COUNTIF(Veranstaltungen!$B$11:$KO$11,"Ja")&gt;=1,IF('Stadt und FJR'!C15="", "", 'Stadt und FJR'!C15)," ")</f>
        <v xml:space="preserve"> </v>
      </c>
      <c r="C15" s="162"/>
      <c r="D15" s="163"/>
    </row>
    <row r="16" spans="1:9" ht="30" customHeight="1" x14ac:dyDescent="0.25">
      <c r="A16" s="38"/>
      <c r="B16" s="38"/>
    </row>
    <row r="17" spans="1:9" ht="30" customHeight="1" x14ac:dyDescent="0.25">
      <c r="A17" s="38"/>
      <c r="B17" s="38"/>
    </row>
    <row r="18" spans="1:9" ht="30" customHeight="1" x14ac:dyDescent="0.25">
      <c r="A18" s="141" t="s">
        <v>62</v>
      </c>
      <c r="B18" s="141"/>
      <c r="C18" s="141"/>
      <c r="D18" s="141"/>
      <c r="E18" s="141"/>
    </row>
    <row r="19" spans="1:9" ht="30" customHeight="1" x14ac:dyDescent="0.25">
      <c r="F19" s="91"/>
      <c r="G19" s="38"/>
      <c r="H19" s="38"/>
      <c r="I19" s="38"/>
    </row>
    <row r="20" spans="1:9" ht="30" customHeight="1" x14ac:dyDescent="0.25">
      <c r="B20" s="38"/>
      <c r="C20" s="164" t="s">
        <v>215</v>
      </c>
      <c r="D20" s="164"/>
      <c r="E20" s="164"/>
    </row>
    <row r="21" spans="1:9" ht="30" customHeight="1" x14ac:dyDescent="0.25">
      <c r="A21" s="150"/>
      <c r="B21" s="150"/>
      <c r="F21" s="48"/>
      <c r="G21" s="38"/>
      <c r="H21" s="38"/>
      <c r="I21" s="38"/>
    </row>
    <row r="22" spans="1:9" ht="30" customHeight="1" x14ac:dyDescent="0.25">
      <c r="B22" s="38"/>
    </row>
    <row r="23" spans="1:9" ht="30" customHeight="1" x14ac:dyDescent="0.25">
      <c r="B23" s="38"/>
    </row>
    <row r="24" spans="1:9" ht="30" customHeight="1" x14ac:dyDescent="0.25">
      <c r="A24" s="38"/>
    </row>
    <row r="25" spans="1:9" ht="34.5" customHeight="1" x14ac:dyDescent="0.25">
      <c r="A25" s="165" t="s">
        <v>180</v>
      </c>
      <c r="B25" s="165"/>
      <c r="C25" s="165"/>
      <c r="D25" s="165"/>
      <c r="E25" s="165"/>
      <c r="F25" s="92"/>
      <c r="G25" s="92"/>
      <c r="H25" s="92"/>
      <c r="I25" s="92"/>
    </row>
    <row r="26" spans="1:9" ht="20.100000000000001" customHeight="1" x14ac:dyDescent="0.25">
      <c r="A26" s="41" t="s">
        <v>152</v>
      </c>
      <c r="B26" s="40"/>
      <c r="C26" s="40"/>
      <c r="D26" s="40"/>
      <c r="E26" s="40"/>
    </row>
    <row r="27" spans="1:9" ht="20.100000000000001" customHeight="1" x14ac:dyDescent="0.25">
      <c r="A27" s="41" t="s">
        <v>64</v>
      </c>
      <c r="B27" s="53">
        <f>SUMPRODUCT((Veranstaltungen!$B$11:$KO$11="Ja")*(Veranstaltungen!$B$9:$KO$9="Freizeit / Ferienlager"))</f>
        <v>0</v>
      </c>
      <c r="C27" s="42"/>
      <c r="D27" s="41" t="s">
        <v>4</v>
      </c>
      <c r="E27" s="53">
        <f>SUMPRODUCT((Veranstaltungen!$B$11:$KO$11="Ja")*(Veranstaltungen!$B$9:$KO$9="Internationale Begegnungen"))</f>
        <v>0</v>
      </c>
      <c r="G27" s="42"/>
    </row>
    <row r="28" spans="1:9" ht="20.100000000000001" customHeight="1" x14ac:dyDescent="0.25">
      <c r="A28" s="97" t="s">
        <v>134</v>
      </c>
      <c r="B28" s="53">
        <f>SUMPRODUCT((Veranstaltungen!$B$11:$KO$11="Ja")*(Veranstaltungen!$B$9:$KO$9="Freizeit / Ferienlager")*(Veranstaltungen!$B$13:$KO$13))</f>
        <v>0</v>
      </c>
      <c r="C28" s="42"/>
      <c r="D28" s="97" t="s">
        <v>134</v>
      </c>
      <c r="E28" s="53">
        <f>SUMPRODUCT((Veranstaltungen!$B$11:$KO$11="Ja")*(Veranstaltungen!$B$9:$KO$9="Internationale Begegnungen")*(Veranstaltungen!$B$13:$KO$13))</f>
        <v>0</v>
      </c>
      <c r="G28" s="42"/>
    </row>
    <row r="29" spans="1:9" ht="20.100000000000001" customHeight="1" x14ac:dyDescent="0.25">
      <c r="A29" s="97" t="s">
        <v>135</v>
      </c>
      <c r="B29" s="53">
        <f>SUMPRODUCT((Veranstaltungen!$B$11:$KO$11="Ja")*(Veranstaltungen!$B$9:$KO$9="Freizeit / Ferienlager")*(Veranstaltungen!$B$24:$KO$24))</f>
        <v>0</v>
      </c>
      <c r="C29" s="42"/>
      <c r="D29" s="97" t="s">
        <v>135</v>
      </c>
      <c r="E29" s="53">
        <f>SUMPRODUCT((Veranstaltungen!$B$11:$KO$11="Ja")*(Veranstaltungen!$B$9:$KO$9="Internationale Begegnungen")*(Veranstaltungen!$B$24:$KO$24))</f>
        <v>0</v>
      </c>
      <c r="G29" s="42"/>
    </row>
    <row r="30" spans="1:9" ht="20.100000000000001" customHeight="1" x14ac:dyDescent="0.25">
      <c r="A30" s="97" t="s">
        <v>176</v>
      </c>
      <c r="B30" s="53">
        <f>SUMPRODUCT((Veranstaltungen!$B$11:$KO$11="Ja")*(Veranstaltungen!$B$9:$KO$9="Freizeit / Ferienlager")*(Veranstaltungen!$B$20:$KO$20))</f>
        <v>0</v>
      </c>
      <c r="C30" s="40"/>
      <c r="D30" s="97" t="s">
        <v>176</v>
      </c>
      <c r="E30" s="53">
        <f>SUMPRODUCT((Veranstaltungen!$B$11:$KO$11="Ja")*(Veranstaltungen!$B$9:$KO$9="Internationale Begegnungen")*(Veranstaltungen!$B$20:$KO$20))</f>
        <v>0</v>
      </c>
    </row>
    <row r="31" spans="1:9" ht="20.100000000000001" customHeight="1" x14ac:dyDescent="0.25">
      <c r="A31" s="97" t="s">
        <v>177</v>
      </c>
      <c r="B31" s="53">
        <f>SUMPRODUCT((Veranstaltungen!$B$11:$KO$11="Ja")*(Veranstaltungen!$B$9:$KO$9="Freizeit / Ferienlager")*(Veranstaltungen!$B$21:$KO$21))</f>
        <v>0</v>
      </c>
      <c r="C31" s="40"/>
      <c r="D31" s="97" t="s">
        <v>177</v>
      </c>
      <c r="E31" s="53">
        <f>SUMPRODUCT((Veranstaltungen!$B$11:$KO$11="Ja")*(Veranstaltungen!$B$9:$KO$9="Internationale Begegnungen")*(Veranstaltungen!$B$21:$KO$21))</f>
        <v>0</v>
      </c>
    </row>
    <row r="32" spans="1:9" ht="20.100000000000001" customHeight="1" x14ac:dyDescent="0.25">
      <c r="A32" s="97" t="s">
        <v>178</v>
      </c>
      <c r="B32" s="53">
        <f>SUMPRODUCT((Veranstaltungen!$B$11:$KO$11="Ja")*(Veranstaltungen!$B$9:$KO$9="Freizeit / Ferienlager")*(Veranstaltungen!$B$22:$KO$22))</f>
        <v>0</v>
      </c>
      <c r="C32" s="40"/>
      <c r="D32" s="97" t="s">
        <v>178</v>
      </c>
      <c r="E32" s="53">
        <f>SUMPRODUCT((Veranstaltungen!$B$11:$KO$11="Ja")*(Veranstaltungen!$B$9:$KO$9="Internationale Begegnungen")*(Veranstaltungen!$B$22:$KO$22))</f>
        <v>0</v>
      </c>
    </row>
    <row r="33" spans="1:6" ht="20.100000000000001" customHeight="1" x14ac:dyDescent="0.25">
      <c r="A33" s="97" t="s">
        <v>179</v>
      </c>
      <c r="B33" s="53">
        <f>SUMPRODUCT((Veranstaltungen!$B$11:$KO$11="Ja")*(Veranstaltungen!$B$9:$KO$9="Freizeit / Ferienlager")*(Veranstaltungen!$B$23:$KO$23))</f>
        <v>0</v>
      </c>
      <c r="C33" s="40"/>
      <c r="D33" s="97" t="s">
        <v>179</v>
      </c>
      <c r="E33" s="53">
        <f>SUMPRODUCT((Veranstaltungen!$B$11:$KO$11="Ja")*(Veranstaltungen!$B$9:$KO$9="Internationale Begegnungen")*(Veranstaltungen!$B$23:$KO$23))</f>
        <v>0</v>
      </c>
    </row>
    <row r="34" spans="1:6" ht="20.100000000000001" customHeight="1" x14ac:dyDescent="0.25">
      <c r="A34" s="97" t="s">
        <v>273</v>
      </c>
      <c r="B34" s="93">
        <f>IF($B29&gt;0,SUMPRODUCT((Veranstaltungen!$B$11:$KO$11="Ja")*(Veranstaltungen!$B$9:$KO$9="Freizeit / Ferienlager")*(Veranstaltungen!$B$26:$KO$26))/$B29,0)</f>
        <v>0</v>
      </c>
      <c r="C34" s="42"/>
      <c r="D34" s="97" t="s">
        <v>273</v>
      </c>
      <c r="E34" s="93">
        <f>IF($E29&gt;0,SUMPRODUCT((Veranstaltungen!$B$11:$KO$11="Ja")*(Veranstaltungen!$B$9:$KO$9="Internationale Begegnungen")*(Veranstaltungen!$B$26:$KO$26))/$E29,0)</f>
        <v>0</v>
      </c>
    </row>
    <row r="35" spans="1:6" ht="20.100000000000001" customHeight="1" x14ac:dyDescent="0.25">
      <c r="F35" s="38"/>
    </row>
    <row r="36" spans="1:6" ht="20.100000000000001" customHeight="1" x14ac:dyDescent="0.25">
      <c r="A36" s="42"/>
      <c r="B36" s="42"/>
      <c r="C36" s="42"/>
      <c r="D36" s="81"/>
      <c r="E36" s="42"/>
      <c r="F36" s="38"/>
    </row>
    <row r="37" spans="1:6" ht="20.100000000000001" customHeight="1" x14ac:dyDescent="0.25">
      <c r="A37" s="41" t="s">
        <v>95</v>
      </c>
      <c r="B37" s="53">
        <f>SUMPRODUCT((Veranstaltungen!$B$11:$KO$11="Ja")*(Veranstaltungen!$B$9:$KO$9="Ferienspiele"))</f>
        <v>0</v>
      </c>
      <c r="C37" s="42"/>
      <c r="D37" s="41" t="s">
        <v>5</v>
      </c>
      <c r="E37" s="53">
        <f>SUMPRODUCT((Veranstaltungen!$B$11:$KO$11="Ja")*(Veranstaltungen!$B$9:$KO$9="Kulturelle Veranstaltungen"))</f>
        <v>0</v>
      </c>
    </row>
    <row r="38" spans="1:6" ht="20.100000000000001" customHeight="1" x14ac:dyDescent="0.25">
      <c r="A38" s="97" t="s">
        <v>134</v>
      </c>
      <c r="B38" s="53">
        <f>SUMPRODUCT((Veranstaltungen!$B$11:$KO$11="Ja")*(Veranstaltungen!$B$9:$KO$9="Ferienspiele")*(Veranstaltungen!$B$13:$KO$13))</f>
        <v>0</v>
      </c>
      <c r="C38" s="42"/>
      <c r="D38" s="130" t="s">
        <v>271</v>
      </c>
      <c r="E38" s="136"/>
    </row>
    <row r="39" spans="1:6" ht="20.100000000000001" customHeight="1" x14ac:dyDescent="0.25">
      <c r="A39" s="97" t="s">
        <v>135</v>
      </c>
      <c r="B39" s="53">
        <f>SUMPRODUCT((Veranstaltungen!$B$11:$KO$11="Ja")*(Veranstaltungen!$B$9:$KO$9="Ferienspiele")*(Veranstaltungen!$B$24:$KO$24))</f>
        <v>0</v>
      </c>
      <c r="C39" s="42"/>
      <c r="D39" s="134"/>
      <c r="E39" s="137"/>
    </row>
    <row r="40" spans="1:6" ht="19.5" customHeight="1" x14ac:dyDescent="0.25">
      <c r="A40" s="97" t="s">
        <v>176</v>
      </c>
      <c r="B40" s="53">
        <f>SUMPRODUCT((Veranstaltungen!$B$11:$KO$11="Ja")*(Veranstaltungen!$B$9:$KO$9="Ferienspiele")*(Veranstaltungen!$B$20:$KO$20))</f>
        <v>0</v>
      </c>
      <c r="C40" s="40"/>
      <c r="D40" s="97" t="s">
        <v>135</v>
      </c>
      <c r="E40" s="53">
        <f>SUMPRODUCT((Veranstaltungen!$B$11:$KO$11="Ja")*(Veranstaltungen!$B$9:$KO$9="Kulturelle Veranstaltungen")*(Veranstaltungen!$B$24:$KO$24))</f>
        <v>0</v>
      </c>
    </row>
    <row r="41" spans="1:6" ht="19.5" customHeight="1" x14ac:dyDescent="0.25">
      <c r="A41" s="97" t="s">
        <v>177</v>
      </c>
      <c r="B41" s="53">
        <f>SUMPRODUCT((Veranstaltungen!$B$11:$KO$11="Ja")*(Veranstaltungen!$B$9:$KO$9="Ferienspiele")*(Veranstaltungen!$B$21:$KO$21))</f>
        <v>0</v>
      </c>
      <c r="C41" s="40"/>
      <c r="D41" s="97" t="s">
        <v>176</v>
      </c>
      <c r="E41" s="53">
        <f>SUMPRODUCT((Veranstaltungen!$B$11:$KO$11="Ja")*(Veranstaltungen!$B$9:$KO$9="Kulturelle Veranstaltungen")*(Veranstaltungen!$B$20:$KO$20))</f>
        <v>0</v>
      </c>
    </row>
    <row r="42" spans="1:6" ht="19.5" customHeight="1" x14ac:dyDescent="0.25">
      <c r="A42" s="97" t="s">
        <v>178</v>
      </c>
      <c r="B42" s="53">
        <f>SUMPRODUCT((Veranstaltungen!$B$11:$KO$11="Ja")*(Veranstaltungen!$B$9:$KO$9="Ferienspiele")*(Veranstaltungen!$B$22:$KO$22))</f>
        <v>0</v>
      </c>
      <c r="C42" s="40"/>
      <c r="D42" s="97" t="s">
        <v>177</v>
      </c>
      <c r="E42" s="53">
        <f>SUMPRODUCT((Veranstaltungen!$B$11:$KO$11="Ja")*(Veranstaltungen!$B$9:$KO$9="Kulturelle Veranstaltungen")*(Veranstaltungen!$B$21:$KO$21))</f>
        <v>0</v>
      </c>
    </row>
    <row r="43" spans="1:6" ht="19.5" customHeight="1" x14ac:dyDescent="0.25">
      <c r="A43" s="97" t="s">
        <v>179</v>
      </c>
      <c r="B43" s="53">
        <f>SUMPRODUCT((Veranstaltungen!$B$11:$KO$11="Ja")*(Veranstaltungen!$B$9:$KO$9="Ferienspiele")*(Veranstaltungen!$B$23:$KO$23))</f>
        <v>0</v>
      </c>
      <c r="C43" s="40"/>
      <c r="D43" s="97" t="s">
        <v>178</v>
      </c>
      <c r="E43" s="53">
        <f>SUMPRODUCT((Veranstaltungen!$B$11:$KO$11="Ja")*(Veranstaltungen!$B$9:$KO$9="Kulturelle Veranstaltungen")*(Veranstaltungen!$B$22:$KO$22))</f>
        <v>0</v>
      </c>
    </row>
    <row r="44" spans="1:6" ht="19.5" customHeight="1" x14ac:dyDescent="0.25">
      <c r="A44" s="42"/>
      <c r="B44" s="94"/>
      <c r="C44" s="40"/>
      <c r="D44" s="97" t="s">
        <v>179</v>
      </c>
      <c r="E44" s="53">
        <f>SUMPRODUCT((Veranstaltungen!$B$11:$KO$11="Ja")*(Veranstaltungen!$B$9:$KO$9="Kulturelle Veranstaltungen")*(Veranstaltungen!$B$23:$KO$23))</f>
        <v>0</v>
      </c>
    </row>
    <row r="45" spans="1:6" ht="19.5" customHeight="1" x14ac:dyDescent="0.25">
      <c r="A45" s="42"/>
      <c r="B45" s="94"/>
      <c r="C45" s="40"/>
      <c r="D45" s="40"/>
      <c r="E45" s="42"/>
    </row>
    <row r="46" spans="1:6" ht="19.5" customHeight="1" x14ac:dyDescent="0.25">
      <c r="A46" s="41" t="s">
        <v>96</v>
      </c>
      <c r="B46" s="53">
        <f>SUMPRODUCT((Veranstaltungen!$B$11:$KO$11="Ja")*(Veranstaltungen!$B$9:$KO$9="Ferien-Tagesveranstaltungen"))</f>
        <v>0</v>
      </c>
      <c r="C46" s="42"/>
      <c r="D46" s="40"/>
    </row>
    <row r="47" spans="1:6" ht="20.100000000000001" customHeight="1" x14ac:dyDescent="0.25">
      <c r="A47" s="97" t="s">
        <v>134</v>
      </c>
      <c r="B47" s="53">
        <f>SUMPRODUCT((Veranstaltungen!$B$11:$KO$11="Ja")*(Veranstaltungen!$B$9:$KO$9="Ferien-Tagesveranstaltungen")*(Veranstaltungen!$B$13:$KO$13))</f>
        <v>0</v>
      </c>
      <c r="C47" s="42"/>
      <c r="D47" s="40"/>
    </row>
    <row r="48" spans="1:6" ht="20.100000000000001" customHeight="1" x14ac:dyDescent="0.25">
      <c r="A48" s="97" t="s">
        <v>135</v>
      </c>
      <c r="B48" s="53">
        <f>SUMPRODUCT((Veranstaltungen!$B$11:$KO$11="Ja")*(Veranstaltungen!$B$9:$KO$9="Ferien-Tagesveranstaltungen")*(Veranstaltungen!$B$24:$KO$24))</f>
        <v>0</v>
      </c>
      <c r="C48" s="42"/>
      <c r="D48" s="40"/>
      <c r="E48" s="40"/>
    </row>
    <row r="49" spans="1:9" ht="20.100000000000001" customHeight="1" x14ac:dyDescent="0.25">
      <c r="A49" s="97" t="s">
        <v>176</v>
      </c>
      <c r="B49" s="53">
        <f>SUMPRODUCT((Veranstaltungen!$B$11:$KO$11="Ja")*(Veranstaltungen!$B$9:$KO$9="Ferien-Tagesveranstaltungen")*(Veranstaltungen!$B$20:$KO$20))</f>
        <v>0</v>
      </c>
      <c r="C49" s="40"/>
      <c r="E49" s="40"/>
    </row>
    <row r="50" spans="1:9" ht="20.100000000000001" customHeight="1" x14ac:dyDescent="0.25">
      <c r="A50" s="97" t="s">
        <v>177</v>
      </c>
      <c r="B50" s="53">
        <f>SUMPRODUCT((Veranstaltungen!$B$11:$KO$11="Ja")*(Veranstaltungen!$B$9:$KO$9="Ferien-Tagesveranstaltungen")*(Veranstaltungen!$B$21:$KO$21))</f>
        <v>0</v>
      </c>
      <c r="D50" s="42"/>
      <c r="E50" s="42"/>
    </row>
    <row r="51" spans="1:9" ht="20.100000000000001" customHeight="1" x14ac:dyDescent="0.25">
      <c r="A51" s="97" t="s">
        <v>178</v>
      </c>
      <c r="B51" s="53">
        <f>SUMPRODUCT((Veranstaltungen!$B$11:$KO$11="Ja")*(Veranstaltungen!$B$9:$KO$9="Ferien-Tagesveranstaltungen")*(Veranstaltungen!$B$22:$KO$22))</f>
        <v>0</v>
      </c>
      <c r="D51" s="42"/>
      <c r="E51" s="42"/>
    </row>
    <row r="52" spans="1:9" ht="20.100000000000001" customHeight="1" x14ac:dyDescent="0.25">
      <c r="A52" s="97" t="s">
        <v>179</v>
      </c>
      <c r="B52" s="53">
        <f>SUMPRODUCT((Veranstaltungen!$B$11:$KO$11="Ja")*(Veranstaltungen!$B$9:$KO$9="Ferien-Tagesveranstaltungen")*(Veranstaltungen!$B$23:$KO$23))</f>
        <v>0</v>
      </c>
      <c r="D52" s="42"/>
      <c r="E52" s="42"/>
    </row>
    <row r="53" spans="1:9" ht="20.100000000000001" customHeight="1" x14ac:dyDescent="0.25">
      <c r="A53" s="97" t="s">
        <v>273</v>
      </c>
      <c r="B53" s="93">
        <f>IF($B48&gt;0,SUMPRODUCT((Veranstaltungen!$B$11:$KO$11="Ja")*(Veranstaltungen!$B$9:$KO$9="Ferien-Tagesveranstaltungen")*(Veranstaltungen!$B$26:$KO$26))/$B48,0)</f>
        <v>0</v>
      </c>
      <c r="C53" s="42"/>
      <c r="D53" s="42"/>
      <c r="E53" s="42"/>
      <c r="F53" s="38"/>
    </row>
    <row r="54" spans="1:9" ht="20.100000000000001" customHeight="1" x14ac:dyDescent="0.25">
      <c r="A54" s="42"/>
      <c r="B54" s="42"/>
      <c r="C54" s="42"/>
      <c r="D54" s="42"/>
      <c r="E54" s="42"/>
      <c r="F54" s="38"/>
    </row>
    <row r="55" spans="1:9" ht="20.100000000000001" customHeight="1" x14ac:dyDescent="0.25">
      <c r="D55" s="42"/>
      <c r="E55" s="42"/>
    </row>
    <row r="56" spans="1:9" ht="20.100000000000001" customHeight="1" x14ac:dyDescent="0.25">
      <c r="D56" s="40"/>
      <c r="E56" s="42"/>
    </row>
    <row r="57" spans="1:9" ht="20.100000000000001" customHeight="1" x14ac:dyDescent="0.25">
      <c r="D57" s="42"/>
    </row>
    <row r="58" spans="1:9" ht="20.100000000000001" customHeight="1" x14ac:dyDescent="0.25">
      <c r="G58" s="40"/>
      <c r="I58" s="40"/>
    </row>
    <row r="59" spans="1:9" ht="20.100000000000001" customHeight="1" x14ac:dyDescent="0.25">
      <c r="D59" s="40"/>
      <c r="E59" s="40"/>
      <c r="F59" s="38"/>
      <c r="G59" s="38"/>
    </row>
    <row r="60" spans="1:9" ht="20.100000000000001" customHeight="1" x14ac:dyDescent="0.25">
      <c r="E60" s="40"/>
      <c r="F60" s="38"/>
      <c r="G60" s="38"/>
    </row>
    <row r="61" spans="1:9" ht="20.100000000000001" customHeight="1" x14ac:dyDescent="0.25">
      <c r="D61" s="42"/>
      <c r="E61" s="42"/>
      <c r="F61" s="38"/>
      <c r="G61" s="38"/>
    </row>
    <row r="62" spans="1:9" ht="20.100000000000001" customHeight="1" x14ac:dyDescent="0.25">
      <c r="D62" s="40"/>
      <c r="E62" s="42"/>
      <c r="F62" s="38"/>
      <c r="G62" s="38"/>
    </row>
    <row r="63" spans="1:9" ht="20.100000000000001" customHeight="1" x14ac:dyDescent="0.25">
      <c r="A63" s="42"/>
      <c r="B63" s="95"/>
      <c r="C63" s="42"/>
      <c r="D63" s="40"/>
      <c r="E63" s="42"/>
      <c r="F63" s="38"/>
      <c r="G63" s="38"/>
    </row>
    <row r="64" spans="1:9" ht="20.100000000000001" customHeight="1" x14ac:dyDescent="0.25">
      <c r="A64" s="42"/>
      <c r="B64" s="42"/>
      <c r="C64" s="42"/>
      <c r="D64" s="40"/>
      <c r="E64" s="42"/>
    </row>
    <row r="65" spans="1:9" ht="20.100000000000001" customHeight="1" x14ac:dyDescent="0.25">
      <c r="A65" s="42"/>
      <c r="B65" s="42"/>
      <c r="C65" s="42"/>
    </row>
    <row r="66" spans="1:9" ht="20.100000000000001" customHeight="1" x14ac:dyDescent="0.25">
      <c r="C66" s="42"/>
    </row>
    <row r="67" spans="1:9" ht="20.100000000000001" customHeight="1" x14ac:dyDescent="0.25">
      <c r="A67" s="42"/>
    </row>
    <row r="68" spans="1:9" ht="20.100000000000001" customHeight="1" x14ac:dyDescent="0.25">
      <c r="A68" s="42"/>
      <c r="C68" s="42"/>
    </row>
    <row r="69" spans="1:9" ht="20.100000000000001" customHeight="1" x14ac:dyDescent="0.25">
      <c r="A69" s="42"/>
      <c r="C69" s="40"/>
      <c r="G69" s="40"/>
      <c r="I69" s="40"/>
    </row>
    <row r="70" spans="1:9" ht="20.100000000000001" customHeight="1" x14ac:dyDescent="0.25">
      <c r="A70" s="42"/>
      <c r="C70" s="42"/>
    </row>
    <row r="71" spans="1:9" ht="20.100000000000001" customHeight="1" x14ac:dyDescent="0.25">
      <c r="A71" s="42"/>
      <c r="C71" s="42"/>
    </row>
    <row r="72" spans="1:9" ht="20.100000000000001" customHeight="1" x14ac:dyDescent="0.25">
      <c r="A72" s="40"/>
      <c r="B72" s="40"/>
      <c r="C72" s="40"/>
    </row>
    <row r="73" spans="1:9" ht="20.100000000000001" customHeight="1" x14ac:dyDescent="0.25">
      <c r="A73" s="40"/>
      <c r="B73" s="40"/>
      <c r="C73" s="40"/>
    </row>
    <row r="74" spans="1:9" ht="20.100000000000001" customHeight="1" x14ac:dyDescent="0.25"/>
    <row r="75" spans="1:9" ht="20.100000000000001" customHeight="1" x14ac:dyDescent="0.25"/>
    <row r="76" spans="1:9" ht="20.100000000000001" customHeight="1" x14ac:dyDescent="0.25"/>
    <row r="77" spans="1:9" ht="20.100000000000001" customHeight="1" x14ac:dyDescent="0.25"/>
    <row r="78" spans="1:9" ht="20.100000000000001" customHeight="1" x14ac:dyDescent="0.25"/>
    <row r="79" spans="1:9" ht="20.100000000000001" hidden="1" customHeight="1" x14ac:dyDescent="0.25"/>
    <row r="80" spans="1:9" ht="20.100000000000001" hidden="1" customHeight="1" x14ac:dyDescent="0.25"/>
    <row r="81" spans="1:2" hidden="1" x14ac:dyDescent="0.25"/>
    <row r="82" spans="1:2" hidden="1" x14ac:dyDescent="0.25"/>
    <row r="83" spans="1:2" hidden="1" x14ac:dyDescent="0.25"/>
    <row r="84" spans="1:2" hidden="1" x14ac:dyDescent="0.25"/>
    <row r="85" spans="1:2" hidden="1" x14ac:dyDescent="0.25">
      <c r="A85" s="36">
        <v>2009</v>
      </c>
      <c r="B85" s="36" t="s">
        <v>47</v>
      </c>
    </row>
    <row r="86" spans="1:2" hidden="1" x14ac:dyDescent="0.25">
      <c r="A86" s="36">
        <v>2010</v>
      </c>
      <c r="B86" s="36" t="s">
        <v>48</v>
      </c>
    </row>
    <row r="87" spans="1:2" hidden="1" x14ac:dyDescent="0.25">
      <c r="A87" s="36">
        <v>2011</v>
      </c>
      <c r="B87" s="36" t="s">
        <v>70</v>
      </c>
    </row>
    <row r="88" spans="1:2" hidden="1" x14ac:dyDescent="0.25">
      <c r="A88" s="36">
        <v>2012</v>
      </c>
      <c r="B88" s="36" t="s">
        <v>72</v>
      </c>
    </row>
    <row r="89" spans="1:2" hidden="1" x14ac:dyDescent="0.25">
      <c r="A89" s="36">
        <v>2013</v>
      </c>
      <c r="B89" s="36" t="s">
        <v>73</v>
      </c>
    </row>
    <row r="90" spans="1:2" hidden="1" x14ac:dyDescent="0.25">
      <c r="A90" s="36">
        <v>2014</v>
      </c>
      <c r="B90" s="36" t="s">
        <v>74</v>
      </c>
    </row>
    <row r="91" spans="1:2" hidden="1" x14ac:dyDescent="0.25">
      <c r="A91" s="36">
        <v>2015</v>
      </c>
      <c r="B91" s="36" t="s">
        <v>93</v>
      </c>
    </row>
    <row r="92" spans="1:2" hidden="1" x14ac:dyDescent="0.25">
      <c r="A92" s="36">
        <v>2016</v>
      </c>
    </row>
    <row r="93" spans="1:2" hidden="1" x14ac:dyDescent="0.25">
      <c r="A93" s="36">
        <v>2017</v>
      </c>
    </row>
    <row r="94" spans="1:2" hidden="1" x14ac:dyDescent="0.25">
      <c r="A94" s="36">
        <v>2018</v>
      </c>
    </row>
    <row r="95" spans="1:2" hidden="1" x14ac:dyDescent="0.25">
      <c r="A95" s="36">
        <v>2019</v>
      </c>
    </row>
    <row r="96" spans="1:2" hidden="1" x14ac:dyDescent="0.25">
      <c r="A96" s="36" t="s">
        <v>47</v>
      </c>
    </row>
    <row r="97" spans="1:1" hidden="1" x14ac:dyDescent="0.25">
      <c r="A97" s="36" t="s">
        <v>48</v>
      </c>
    </row>
    <row r="98" spans="1:1" hidden="1" x14ac:dyDescent="0.25"/>
  </sheetData>
  <sheetProtection algorithmName="SHA-512" hashValue="qtku83MuwSm7uuExjfx0PeAH6zkGFFp2iVi8gPWgbK+y6qa2zthVa9AMFBfZpd/5N3xBzmMNMnEcxnNeOxUiAw==" saltValue="LLpbmkJKno+IT0mKpyyxrg==" spinCount="100000" sheet="1" objects="1" scenarios="1"/>
  <mergeCells count="20">
    <mergeCell ref="B13:D13"/>
    <mergeCell ref="B14:D14"/>
    <mergeCell ref="B8:D8"/>
    <mergeCell ref="B9:D9"/>
    <mergeCell ref="B10:D10"/>
    <mergeCell ref="B11:D11"/>
    <mergeCell ref="B12:D12"/>
    <mergeCell ref="A6:B6"/>
    <mergeCell ref="A7:B7"/>
    <mergeCell ref="A1:E1"/>
    <mergeCell ref="A2:E2"/>
    <mergeCell ref="A3:E3"/>
    <mergeCell ref="A4:E4"/>
    <mergeCell ref="A5:E5"/>
    <mergeCell ref="B15:D15"/>
    <mergeCell ref="A18:E18"/>
    <mergeCell ref="A21:B21"/>
    <mergeCell ref="C20:E20"/>
    <mergeCell ref="D38:E39"/>
    <mergeCell ref="A25:E25"/>
  </mergeCells>
  <dataValidations count="6">
    <dataValidation operator="greaterThan" allowBlank="1" error="Bitte den Namen des Verbandes eintragen!" prompt="Bitte beginne mit dem Deckblatt und trage dort Name und Anschrift Deines Verbandes ein. Bitte auch Deinen Namen sowie Deine Telefonnummer usw. nicht vergessen, damit wir bei Rückfragen denjenigen erreichen können, der diesen Bogen ausgefüllt hat." sqref="B16:B18 B24 C22:C23" xr:uid="{00000000-0002-0000-0300-000000000000}"/>
    <dataValidation allowBlank="1" showInputMessage="1" showErrorMessage="1" prompt="Hier kannst Du Themen für diese Veranstaltungen eintragen." sqref="B67" xr:uid="{00000000-0002-0000-0300-000001000000}"/>
    <dataValidation allowBlank="1" showInputMessage="1" showErrorMessage="1" prompt="Bitte schätze hier den Anteil der TeilnehmerInnen mit einem Migrationshintergrund. Mit Migrationshintergrund ist gemeint, ob TeilnehmerInnen oder ihre Eltern aus einem anderen Land nach Deutschland gekommen sind, z.B. als Aussiedler oder als Flüchtling." sqref="B63" xr:uid="{00000000-0002-0000-0300-000003000000}"/>
    <dataValidation allowBlank="1" showInputMessage="1" showErrorMessage="1" prompt="Hier kannst Du beispielhaft Themen eintragen, zu denen Ihr kulturelle Veranstaltungen abgehalten habt." sqref="D38" xr:uid="{00000000-0002-0000-0300-000004000000}"/>
    <dataValidation operator="greaterThan" allowBlank="1" showInputMessage="1" showErrorMessage="1" prompt="Diese Daten werden automatisch aus &quot;Stadt und FJR&quot; übetragen, wenn es mindestens eine zusätzliche Ferienmaßnahme in deinem Verband gegeben hat. Sollten hier andere Daten benötigt werden, als im Blatt &quot;Stadt und FJR&quot;, kannst du die Felder überschreiben" sqref="B8:D15" xr:uid="{00000000-0002-0000-0300-000005000000}"/>
    <dataValidation type="whole" allowBlank="1" showInputMessage="1" prompt="Dieser Wert wird aus dem Bogen Veranstaltungen berechnet." sqref="E27:E34 B37:B43 B46:B53 E37 E40:E44 B27:B34" xr:uid="{00000000-0002-0000-0300-000006000000}">
      <formula1>0</formula1>
      <formula2>10000</formula2>
    </dataValidation>
  </dataValidations>
  <pageMargins left="0.78740157480314965" right="0.78740157480314965" top="0.98425196850393704" bottom="0.98425196850393704" header="0.51181102362204722" footer="0.51181102362204722"/>
  <pageSetup paperSize="9" orientation="portrait" r:id="rId1"/>
  <headerFooter alignWithMargins="0">
    <oddFooter>&amp;C© Frankfurter Jugendring
Seite &amp;P&amp;RVersion FJR_IT_2022_V2</oddFooter>
  </headerFooter>
  <rowBreaks count="1" manualBreakCount="1">
    <brk id="24"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68"/>
  <sheetViews>
    <sheetView tabSelected="1" workbookViewId="0">
      <selection activeCell="F19" sqref="F19"/>
    </sheetView>
  </sheetViews>
  <sheetFormatPr baseColWidth="10" defaultRowHeight="15" x14ac:dyDescent="0.25"/>
  <cols>
    <col min="1" max="1" width="89" style="81" customWidth="1"/>
    <col min="2" max="16384" width="11.42578125" style="81"/>
  </cols>
  <sheetData>
    <row r="2" spans="1:1" ht="18.75" x14ac:dyDescent="0.3">
      <c r="A2" s="98" t="s">
        <v>255</v>
      </c>
    </row>
    <row r="4" spans="1:1" ht="45" x14ac:dyDescent="0.25">
      <c r="A4" s="81" t="s">
        <v>276</v>
      </c>
    </row>
    <row r="6" spans="1:1" x14ac:dyDescent="0.25">
      <c r="A6" s="82" t="s">
        <v>256</v>
      </c>
    </row>
    <row r="7" spans="1:1" x14ac:dyDescent="0.25">
      <c r="A7" s="83" t="s">
        <v>257</v>
      </c>
    </row>
    <row r="9" spans="1:1" ht="30" x14ac:dyDescent="0.25">
      <c r="A9" s="81" t="s">
        <v>267</v>
      </c>
    </row>
    <row r="11" spans="1:1" ht="45" x14ac:dyDescent="0.25">
      <c r="A11" s="81" t="s">
        <v>277</v>
      </c>
    </row>
    <row r="13" spans="1:1" ht="60" x14ac:dyDescent="0.25">
      <c r="A13" s="81" t="s">
        <v>278</v>
      </c>
    </row>
    <row r="15" spans="1:1" ht="30" x14ac:dyDescent="0.25">
      <c r="A15" s="81" t="s">
        <v>258</v>
      </c>
    </row>
    <row r="16" spans="1:1" ht="15.75" thickBot="1" x14ac:dyDescent="0.3"/>
    <row r="17" spans="1:6" x14ac:dyDescent="0.25">
      <c r="A17" s="84" t="s">
        <v>269</v>
      </c>
    </row>
    <row r="18" spans="1:6" x14ac:dyDescent="0.25">
      <c r="A18" s="85" t="s">
        <v>262</v>
      </c>
    </row>
    <row r="19" spans="1:6" ht="30" x14ac:dyDescent="0.25">
      <c r="A19" s="87" t="s">
        <v>274</v>
      </c>
    </row>
    <row r="20" spans="1:6" x14ac:dyDescent="0.25">
      <c r="A20" s="86"/>
    </row>
    <row r="21" spans="1:6" ht="30" x14ac:dyDescent="0.25">
      <c r="A21" s="87" t="s">
        <v>279</v>
      </c>
    </row>
    <row r="22" spans="1:6" x14ac:dyDescent="0.25">
      <c r="A22" s="86"/>
    </row>
    <row r="23" spans="1:6" ht="30" x14ac:dyDescent="0.25">
      <c r="A23" s="87" t="s">
        <v>280</v>
      </c>
    </row>
    <row r="24" spans="1:6" x14ac:dyDescent="0.25">
      <c r="A24" s="88" t="s">
        <v>266</v>
      </c>
    </row>
    <row r="25" spans="1:6" x14ac:dyDescent="0.25">
      <c r="A25" s="88" t="s">
        <v>263</v>
      </c>
    </row>
    <row r="26" spans="1:6" x14ac:dyDescent="0.25">
      <c r="A26" s="88" t="s">
        <v>264</v>
      </c>
    </row>
    <row r="27" spans="1:6" ht="15.75" thickBot="1" x14ac:dyDescent="0.3">
      <c r="A27" s="89" t="s">
        <v>265</v>
      </c>
    </row>
    <row r="29" spans="1:6" ht="15.75" x14ac:dyDescent="0.25">
      <c r="A29" s="101"/>
    </row>
    <row r="31" spans="1:6" ht="15.75" x14ac:dyDescent="0.25">
      <c r="A31" s="102"/>
      <c r="B31" s="99"/>
      <c r="C31" s="99"/>
      <c r="D31" s="99"/>
      <c r="E31" s="99"/>
      <c r="F31" s="99"/>
    </row>
    <row r="32" spans="1:6" ht="15.75" x14ac:dyDescent="0.25">
      <c r="A32" s="102"/>
      <c r="B32" s="99"/>
      <c r="C32" s="99"/>
      <c r="D32" s="99"/>
      <c r="E32" s="99"/>
      <c r="F32" s="99"/>
    </row>
    <row r="33" spans="1:6" ht="15.75" x14ac:dyDescent="0.25">
      <c r="A33" s="103"/>
      <c r="B33" s="99"/>
      <c r="C33" s="99"/>
      <c r="D33" s="99"/>
      <c r="E33" s="99"/>
      <c r="F33" s="99"/>
    </row>
    <row r="34" spans="1:6" ht="15.75" x14ac:dyDescent="0.25">
      <c r="A34" s="103"/>
      <c r="B34" s="99"/>
      <c r="C34" s="99"/>
      <c r="D34" s="99"/>
      <c r="E34" s="99"/>
      <c r="F34" s="99"/>
    </row>
    <row r="35" spans="1:6" ht="15.75" x14ac:dyDescent="0.25">
      <c r="A35" s="103"/>
      <c r="B35" s="99"/>
      <c r="C35" s="99"/>
      <c r="D35" s="99"/>
      <c r="E35" s="99"/>
      <c r="F35" s="99"/>
    </row>
    <row r="36" spans="1:6" ht="15.75" x14ac:dyDescent="0.25">
      <c r="A36" s="103"/>
      <c r="B36" s="99"/>
      <c r="C36" s="99"/>
      <c r="D36" s="99"/>
      <c r="E36" s="99"/>
      <c r="F36" s="99"/>
    </row>
    <row r="37" spans="1:6" ht="15.75" x14ac:dyDescent="0.25">
      <c r="A37" s="103"/>
      <c r="B37" s="99"/>
      <c r="C37" s="99"/>
      <c r="D37" s="99"/>
      <c r="E37" s="99"/>
      <c r="F37" s="99"/>
    </row>
    <row r="38" spans="1:6" ht="15.75" x14ac:dyDescent="0.25">
      <c r="A38" s="103"/>
      <c r="B38" s="99"/>
      <c r="C38" s="99"/>
      <c r="D38" s="99"/>
      <c r="E38" s="99"/>
      <c r="F38" s="99"/>
    </row>
    <row r="39" spans="1:6" ht="15.75" x14ac:dyDescent="0.25">
      <c r="A39" s="103"/>
      <c r="B39" s="99"/>
      <c r="C39" s="99"/>
      <c r="D39" s="99"/>
      <c r="E39" s="99"/>
      <c r="F39" s="99"/>
    </row>
    <row r="40" spans="1:6" ht="15.75" x14ac:dyDescent="0.25">
      <c r="A40" s="103"/>
      <c r="B40" s="99"/>
      <c r="C40" s="99"/>
      <c r="D40" s="99"/>
      <c r="E40" s="99"/>
      <c r="F40" s="99"/>
    </row>
    <row r="41" spans="1:6" ht="15.75" x14ac:dyDescent="0.25">
      <c r="A41" s="103"/>
      <c r="B41" s="99"/>
      <c r="C41" s="99"/>
      <c r="D41" s="99"/>
      <c r="E41" s="99"/>
      <c r="F41" s="99"/>
    </row>
    <row r="42" spans="1:6" ht="15.75" x14ac:dyDescent="0.25">
      <c r="A42" s="103"/>
      <c r="B42" s="99"/>
      <c r="C42" s="99"/>
      <c r="D42" s="99"/>
      <c r="E42" s="99"/>
      <c r="F42" s="99"/>
    </row>
    <row r="43" spans="1:6" ht="15.75" x14ac:dyDescent="0.25">
      <c r="A43" s="103"/>
      <c r="B43" s="99"/>
      <c r="C43" s="99"/>
      <c r="D43" s="99"/>
      <c r="E43" s="99"/>
      <c r="F43" s="99"/>
    </row>
    <row r="44" spans="1:6" ht="15.75" x14ac:dyDescent="0.25">
      <c r="A44" s="103"/>
      <c r="B44" s="99"/>
      <c r="C44" s="99"/>
      <c r="D44" s="99"/>
      <c r="E44" s="99"/>
      <c r="F44" s="99"/>
    </row>
    <row r="45" spans="1:6" ht="15.75" x14ac:dyDescent="0.25">
      <c r="A45" s="103"/>
      <c r="B45" s="99"/>
      <c r="C45" s="99"/>
      <c r="D45" s="99"/>
      <c r="E45" s="99"/>
      <c r="F45" s="99"/>
    </row>
    <row r="46" spans="1:6" ht="15.75" x14ac:dyDescent="0.25">
      <c r="A46" s="103"/>
      <c r="B46" s="99"/>
      <c r="C46" s="99"/>
      <c r="D46" s="99"/>
      <c r="E46" s="99"/>
      <c r="F46" s="99"/>
    </row>
    <row r="47" spans="1:6" ht="15.75" x14ac:dyDescent="0.25">
      <c r="A47" s="103"/>
      <c r="B47" s="99"/>
      <c r="C47" s="99"/>
      <c r="D47" s="99"/>
      <c r="E47" s="99"/>
      <c r="F47" s="99"/>
    </row>
    <row r="48" spans="1:6" ht="15.75" x14ac:dyDescent="0.25">
      <c r="A48" s="103"/>
      <c r="C48" s="99"/>
      <c r="D48" s="99"/>
      <c r="E48" s="99"/>
      <c r="F48" s="99"/>
    </row>
    <row r="49" spans="1:6" ht="15.75" x14ac:dyDescent="0.25">
      <c r="A49" s="103"/>
      <c r="C49" s="99"/>
      <c r="D49" s="99"/>
      <c r="E49" s="99"/>
      <c r="F49" s="99"/>
    </row>
    <row r="50" spans="1:6" ht="15.75" x14ac:dyDescent="0.25">
      <c r="A50" s="103"/>
      <c r="C50" s="99"/>
      <c r="D50" s="99"/>
      <c r="E50" s="99"/>
      <c r="F50" s="99"/>
    </row>
    <row r="51" spans="1:6" ht="15.75" x14ac:dyDescent="0.25">
      <c r="A51" s="103"/>
      <c r="C51" s="99"/>
      <c r="D51" s="99"/>
      <c r="E51" s="99"/>
      <c r="F51" s="99"/>
    </row>
    <row r="52" spans="1:6" ht="15.75" x14ac:dyDescent="0.25">
      <c r="A52" s="103"/>
      <c r="B52" s="99"/>
      <c r="C52" s="99"/>
      <c r="D52" s="99"/>
      <c r="E52" s="99"/>
      <c r="F52" s="99"/>
    </row>
    <row r="53" spans="1:6" ht="15.75" x14ac:dyDescent="0.25">
      <c r="A53" s="103"/>
      <c r="B53" s="99"/>
      <c r="C53" s="99"/>
      <c r="D53" s="99"/>
      <c r="E53" s="99"/>
      <c r="F53" s="99"/>
    </row>
    <row r="54" spans="1:6" ht="15.75" x14ac:dyDescent="0.25">
      <c r="A54" s="103"/>
      <c r="B54" s="99"/>
      <c r="C54" s="99"/>
      <c r="D54" s="99"/>
      <c r="E54" s="99"/>
      <c r="F54" s="99"/>
    </row>
    <row r="55" spans="1:6" ht="15.75" x14ac:dyDescent="0.25">
      <c r="A55" s="103"/>
      <c r="B55" s="99"/>
      <c r="C55" s="99"/>
      <c r="D55" s="99"/>
      <c r="E55" s="99"/>
      <c r="F55" s="99"/>
    </row>
    <row r="56" spans="1:6" ht="15.75" x14ac:dyDescent="0.25">
      <c r="A56" s="103"/>
      <c r="B56" s="99"/>
      <c r="C56" s="99"/>
      <c r="D56" s="99"/>
      <c r="E56" s="99"/>
      <c r="F56" s="99"/>
    </row>
    <row r="57" spans="1:6" ht="15.75" x14ac:dyDescent="0.25">
      <c r="A57" s="103"/>
      <c r="B57" s="99"/>
      <c r="C57" s="99"/>
      <c r="D57" s="99"/>
      <c r="E57" s="99"/>
      <c r="F57" s="99"/>
    </row>
    <row r="58" spans="1:6" ht="15.75" x14ac:dyDescent="0.25">
      <c r="A58" s="103"/>
      <c r="B58" s="99"/>
      <c r="C58" s="99"/>
      <c r="D58" s="99"/>
      <c r="E58" s="99"/>
      <c r="F58" s="99"/>
    </row>
    <row r="59" spans="1:6" ht="15.75" x14ac:dyDescent="0.25">
      <c r="A59" s="103"/>
      <c r="B59" s="99"/>
      <c r="C59" s="99"/>
      <c r="D59" s="99"/>
      <c r="E59" s="99"/>
      <c r="F59" s="99"/>
    </row>
    <row r="60" spans="1:6" ht="15.75" x14ac:dyDescent="0.25">
      <c r="A60" s="103"/>
      <c r="B60" s="99"/>
      <c r="C60" s="99"/>
      <c r="D60" s="99"/>
      <c r="E60" s="99"/>
      <c r="F60" s="99"/>
    </row>
    <row r="61" spans="1:6" ht="15.75" x14ac:dyDescent="0.25">
      <c r="A61" s="103"/>
      <c r="B61" s="99"/>
      <c r="C61" s="99"/>
      <c r="D61" s="99"/>
      <c r="E61" s="99"/>
      <c r="F61" s="99"/>
    </row>
    <row r="62" spans="1:6" ht="15.75" x14ac:dyDescent="0.25">
      <c r="A62" s="103"/>
      <c r="B62" s="99"/>
      <c r="C62" s="99"/>
      <c r="D62" s="99"/>
      <c r="E62" s="99"/>
      <c r="F62" s="99"/>
    </row>
    <row r="63" spans="1:6" ht="15.75" x14ac:dyDescent="0.25">
      <c r="A63" s="103"/>
      <c r="B63" s="99"/>
      <c r="C63" s="99"/>
      <c r="D63" s="99"/>
      <c r="E63" s="99"/>
      <c r="F63" s="99"/>
    </row>
    <row r="64" spans="1:6" ht="34.5" customHeight="1" x14ac:dyDescent="0.25">
      <c r="A64" s="102"/>
      <c r="B64" s="99"/>
      <c r="C64" s="99"/>
      <c r="D64" s="99"/>
      <c r="E64" s="99"/>
      <c r="F64" s="99"/>
    </row>
    <row r="65" spans="1:6" ht="20.25" customHeight="1" x14ac:dyDescent="0.25">
      <c r="A65" s="102"/>
      <c r="B65" s="99"/>
      <c r="C65" s="99"/>
      <c r="D65" s="99"/>
      <c r="E65" s="99"/>
      <c r="F65" s="99"/>
    </row>
    <row r="66" spans="1:6" ht="33.75" customHeight="1" x14ac:dyDescent="0.25">
      <c r="A66" s="102"/>
      <c r="B66" s="99"/>
      <c r="C66" s="99"/>
      <c r="D66" s="99"/>
      <c r="E66" s="99"/>
      <c r="F66" s="99"/>
    </row>
    <row r="67" spans="1:6" ht="34.5" customHeight="1" x14ac:dyDescent="0.25">
      <c r="A67" s="104"/>
      <c r="B67" s="99"/>
      <c r="C67" s="99"/>
      <c r="D67" s="99"/>
      <c r="E67" s="99"/>
      <c r="F67" s="99"/>
    </row>
    <row r="68" spans="1:6" x14ac:dyDescent="0.25">
      <c r="A68" s="100"/>
    </row>
  </sheetData>
  <sheetProtection algorithmName="SHA-512" hashValue="MFc5VvSFkwMTFwg5K1WO5RreKMwtOo0M3Tn+M38tr8zX8whun7zismSyfS56E20+ohqR4gY+U6hKqvLVWWdueg==" saltValue="REKSbkju5kaU4QsBAAXwJQ==" spinCount="100000" sheet="1" objects="1" scenarios="1"/>
  <hyperlinks>
    <hyperlink ref="A18" r:id="rId1" xr:uid="{00000000-0004-0000-0400-000000000000}"/>
  </hyperlinks>
  <pageMargins left="0.7" right="0.7" top="0.78740157499999996" bottom="0.78740157499999996"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41"/>
  <sheetViews>
    <sheetView workbookViewId="0">
      <selection activeCell="E13" sqref="E13"/>
    </sheetView>
  </sheetViews>
  <sheetFormatPr baseColWidth="10" defaultColWidth="11.42578125" defaultRowHeight="14.25" x14ac:dyDescent="0.2"/>
  <cols>
    <col min="1" max="1" width="11.85546875" style="20" customWidth="1"/>
    <col min="2" max="2" width="4.85546875" style="20" customWidth="1"/>
    <col min="3" max="3" width="14.5703125" style="20" bestFit="1" customWidth="1"/>
    <col min="4" max="4" width="4.5703125" style="20" customWidth="1"/>
    <col min="5" max="5" width="64.28515625" style="20" bestFit="1" customWidth="1"/>
    <col min="6" max="6" width="4" style="20" customWidth="1"/>
    <col min="7" max="7" width="28.28515625" style="20" bestFit="1" customWidth="1"/>
    <col min="8" max="8" width="6.140625" style="20" customWidth="1"/>
    <col min="9" max="9" width="47.85546875" style="20" bestFit="1" customWidth="1"/>
    <col min="10" max="10" width="6.140625" style="20" customWidth="1"/>
    <col min="11" max="11" width="132.7109375" style="20" customWidth="1"/>
    <col min="12" max="12" width="4.7109375" style="22" customWidth="1"/>
    <col min="13" max="13" width="18.7109375" style="20" bestFit="1" customWidth="1"/>
    <col min="14" max="14" width="4.5703125" style="20" customWidth="1"/>
    <col min="15" max="15" width="43" style="20" customWidth="1"/>
    <col min="16" max="16" width="4.5703125" style="20" customWidth="1"/>
    <col min="17" max="17" width="43.140625" style="20" customWidth="1"/>
    <col min="18" max="18" width="4.5703125" style="20" customWidth="1"/>
    <col min="19" max="19" width="20.28515625" style="20" customWidth="1"/>
    <col min="20" max="16384" width="11.42578125" style="20"/>
  </cols>
  <sheetData>
    <row r="1" spans="1:19" ht="15.75" thickBot="1" x14ac:dyDescent="0.3">
      <c r="A1" s="19" t="s">
        <v>125</v>
      </c>
      <c r="C1" s="21" t="s">
        <v>126</v>
      </c>
      <c r="E1" s="21" t="s">
        <v>127</v>
      </c>
      <c r="G1" s="21" t="s">
        <v>128</v>
      </c>
      <c r="I1" s="19" t="s">
        <v>132</v>
      </c>
      <c r="K1" s="19" t="s">
        <v>129</v>
      </c>
      <c r="M1" s="19" t="s">
        <v>232</v>
      </c>
      <c r="O1" s="19" t="s">
        <v>198</v>
      </c>
      <c r="Q1" s="19" t="s">
        <v>233</v>
      </c>
      <c r="S1" s="19" t="s">
        <v>235</v>
      </c>
    </row>
    <row r="2" spans="1:19" x14ac:dyDescent="0.2">
      <c r="A2" s="23" t="s">
        <v>47</v>
      </c>
      <c r="C2" s="24">
        <v>2022</v>
      </c>
      <c r="E2" s="23" t="s">
        <v>49</v>
      </c>
      <c r="G2" s="23" t="s">
        <v>46</v>
      </c>
      <c r="I2" s="24" t="s">
        <v>133</v>
      </c>
      <c r="K2" s="24" t="s">
        <v>136</v>
      </c>
      <c r="M2" s="25" t="s">
        <v>47</v>
      </c>
      <c r="O2" s="25" t="s">
        <v>72</v>
      </c>
      <c r="Q2" s="24" t="s">
        <v>48</v>
      </c>
      <c r="S2" s="25" t="s">
        <v>238</v>
      </c>
    </row>
    <row r="3" spans="1:19" ht="13.5" customHeight="1" x14ac:dyDescent="0.2">
      <c r="A3" s="26" t="s">
        <v>48</v>
      </c>
      <c r="C3" s="24">
        <v>2023</v>
      </c>
      <c r="E3" s="23" t="s">
        <v>50</v>
      </c>
      <c r="G3" s="23" t="s">
        <v>9</v>
      </c>
      <c r="I3" s="23" t="s">
        <v>95</v>
      </c>
      <c r="K3" s="24" t="s">
        <v>137</v>
      </c>
      <c r="M3" s="25" t="s">
        <v>48</v>
      </c>
      <c r="O3" s="25" t="s">
        <v>73</v>
      </c>
      <c r="Q3" s="24" t="s">
        <v>47</v>
      </c>
      <c r="S3" s="25" t="s">
        <v>236</v>
      </c>
    </row>
    <row r="4" spans="1:19" ht="13.5" customHeight="1" x14ac:dyDescent="0.2">
      <c r="A4" s="27"/>
      <c r="C4" s="24">
        <v>2024</v>
      </c>
      <c r="E4" s="26" t="s">
        <v>119</v>
      </c>
      <c r="G4" s="23" t="s">
        <v>10</v>
      </c>
      <c r="I4" s="23" t="s">
        <v>96</v>
      </c>
      <c r="K4" s="25" t="s">
        <v>138</v>
      </c>
      <c r="M4" s="28" t="s">
        <v>70</v>
      </c>
      <c r="O4" s="25" t="s">
        <v>74</v>
      </c>
      <c r="Q4" s="30" t="s">
        <v>234</v>
      </c>
      <c r="S4" s="25" t="s">
        <v>237</v>
      </c>
    </row>
    <row r="5" spans="1:19" ht="13.5" customHeight="1" x14ac:dyDescent="0.2">
      <c r="C5" s="24">
        <v>2025</v>
      </c>
      <c r="G5" s="23" t="s">
        <v>11</v>
      </c>
      <c r="I5" s="23" t="s">
        <v>4</v>
      </c>
      <c r="K5" s="25" t="s">
        <v>150</v>
      </c>
      <c r="O5" s="28" t="s">
        <v>93</v>
      </c>
      <c r="S5" s="28" t="s">
        <v>239</v>
      </c>
    </row>
    <row r="6" spans="1:19" x14ac:dyDescent="0.2">
      <c r="C6" s="24">
        <v>2026</v>
      </c>
      <c r="G6" s="23" t="s">
        <v>12</v>
      </c>
      <c r="I6" s="23" t="s">
        <v>151</v>
      </c>
      <c r="K6" s="25" t="s">
        <v>139</v>
      </c>
    </row>
    <row r="7" spans="1:19" x14ac:dyDescent="0.2">
      <c r="C7" s="24">
        <v>2027</v>
      </c>
      <c r="G7" s="23" t="s">
        <v>13</v>
      </c>
      <c r="I7" s="23" t="s">
        <v>65</v>
      </c>
      <c r="K7" s="24" t="s">
        <v>140</v>
      </c>
    </row>
    <row r="8" spans="1:19" x14ac:dyDescent="0.2">
      <c r="C8" s="24">
        <v>2028</v>
      </c>
      <c r="G8" s="23" t="s">
        <v>14</v>
      </c>
      <c r="I8" s="29" t="s">
        <v>5</v>
      </c>
      <c r="K8" s="25" t="s">
        <v>141</v>
      </c>
    </row>
    <row r="9" spans="1:19" x14ac:dyDescent="0.2">
      <c r="C9" s="24">
        <v>2029</v>
      </c>
      <c r="G9" s="23" t="s">
        <v>15</v>
      </c>
      <c r="K9" s="25" t="s">
        <v>142</v>
      </c>
    </row>
    <row r="10" spans="1:19" x14ac:dyDescent="0.2">
      <c r="C10" s="24">
        <v>2030</v>
      </c>
      <c r="G10" s="23" t="s">
        <v>16</v>
      </c>
      <c r="K10" s="24" t="s">
        <v>143</v>
      </c>
    </row>
    <row r="11" spans="1:19" x14ac:dyDescent="0.2">
      <c r="C11" s="24">
        <v>2031</v>
      </c>
      <c r="G11" s="23" t="s">
        <v>17</v>
      </c>
      <c r="K11" s="25" t="s">
        <v>144</v>
      </c>
    </row>
    <row r="12" spans="1:19" x14ac:dyDescent="0.2">
      <c r="C12" s="24">
        <v>2032</v>
      </c>
      <c r="G12" s="23" t="s">
        <v>18</v>
      </c>
      <c r="K12" s="24" t="s">
        <v>145</v>
      </c>
    </row>
    <row r="13" spans="1:19" x14ac:dyDescent="0.2">
      <c r="C13" s="24">
        <v>2033</v>
      </c>
      <c r="G13" s="23" t="s">
        <v>19</v>
      </c>
      <c r="K13" s="25" t="s">
        <v>146</v>
      </c>
    </row>
    <row r="14" spans="1:19" x14ac:dyDescent="0.2">
      <c r="C14" s="24">
        <v>2034</v>
      </c>
      <c r="G14" s="23" t="s">
        <v>20</v>
      </c>
      <c r="K14" s="24" t="s">
        <v>147</v>
      </c>
    </row>
    <row r="15" spans="1:19" x14ac:dyDescent="0.2">
      <c r="C15" s="30">
        <v>2035</v>
      </c>
      <c r="G15" s="23" t="s">
        <v>21</v>
      </c>
      <c r="K15" s="24" t="s">
        <v>148</v>
      </c>
    </row>
    <row r="16" spans="1:19" ht="15" customHeight="1" x14ac:dyDescent="0.2">
      <c r="G16" s="23" t="s">
        <v>22</v>
      </c>
      <c r="K16" s="25" t="s">
        <v>149</v>
      </c>
    </row>
    <row r="17" spans="1:11" x14ac:dyDescent="0.2">
      <c r="A17" s="27"/>
      <c r="G17" s="23" t="s">
        <v>23</v>
      </c>
      <c r="K17" s="24" t="s">
        <v>130</v>
      </c>
    </row>
    <row r="18" spans="1:11" x14ac:dyDescent="0.2">
      <c r="G18" s="23" t="s">
        <v>24</v>
      </c>
      <c r="K18" s="30" t="s">
        <v>131</v>
      </c>
    </row>
    <row r="19" spans="1:11" x14ac:dyDescent="0.2">
      <c r="G19" s="23" t="s">
        <v>25</v>
      </c>
    </row>
    <row r="20" spans="1:11" x14ac:dyDescent="0.2">
      <c r="G20" s="23" t="s">
        <v>26</v>
      </c>
    </row>
    <row r="21" spans="1:11" x14ac:dyDescent="0.2">
      <c r="G21" s="23" t="s">
        <v>225</v>
      </c>
    </row>
    <row r="22" spans="1:11" x14ac:dyDescent="0.2">
      <c r="G22" s="23" t="s">
        <v>27</v>
      </c>
    </row>
    <row r="23" spans="1:11" x14ac:dyDescent="0.2">
      <c r="G23" s="23" t="s">
        <v>28</v>
      </c>
    </row>
    <row r="24" spans="1:11" x14ac:dyDescent="0.2">
      <c r="G24" s="23" t="s">
        <v>29</v>
      </c>
    </row>
    <row r="25" spans="1:11" x14ac:dyDescent="0.2">
      <c r="G25" s="23" t="s">
        <v>30</v>
      </c>
    </row>
    <row r="26" spans="1:11" x14ac:dyDescent="0.2">
      <c r="G26" s="23" t="s">
        <v>31</v>
      </c>
    </row>
    <row r="27" spans="1:11" x14ac:dyDescent="0.2">
      <c r="G27" s="23" t="s">
        <v>32</v>
      </c>
    </row>
    <row r="28" spans="1:11" x14ac:dyDescent="0.2">
      <c r="G28" s="23" t="s">
        <v>33</v>
      </c>
    </row>
    <row r="29" spans="1:11" x14ac:dyDescent="0.2">
      <c r="G29" s="23" t="s">
        <v>34</v>
      </c>
    </row>
    <row r="30" spans="1:11" x14ac:dyDescent="0.2">
      <c r="G30" s="23" t="s">
        <v>35</v>
      </c>
    </row>
    <row r="31" spans="1:11" x14ac:dyDescent="0.2">
      <c r="G31" s="23" t="s">
        <v>36</v>
      </c>
    </row>
    <row r="32" spans="1:11" x14ac:dyDescent="0.2">
      <c r="G32" s="23" t="s">
        <v>37</v>
      </c>
    </row>
    <row r="33" spans="7:7" x14ac:dyDescent="0.2">
      <c r="G33" s="23" t="s">
        <v>38</v>
      </c>
    </row>
    <row r="34" spans="7:7" x14ac:dyDescent="0.2">
      <c r="G34" s="23" t="s">
        <v>39</v>
      </c>
    </row>
    <row r="35" spans="7:7" x14ac:dyDescent="0.2">
      <c r="G35" s="23" t="s">
        <v>40</v>
      </c>
    </row>
    <row r="36" spans="7:7" x14ac:dyDescent="0.2">
      <c r="G36" s="23" t="s">
        <v>41</v>
      </c>
    </row>
    <row r="37" spans="7:7" x14ac:dyDescent="0.2">
      <c r="G37" s="23" t="s">
        <v>42</v>
      </c>
    </row>
    <row r="38" spans="7:7" x14ac:dyDescent="0.2">
      <c r="G38" s="23" t="s">
        <v>43</v>
      </c>
    </row>
    <row r="39" spans="7:7" x14ac:dyDescent="0.2">
      <c r="G39" s="23" t="s">
        <v>44</v>
      </c>
    </row>
    <row r="40" spans="7:7" x14ac:dyDescent="0.2">
      <c r="G40" s="23" t="s">
        <v>45</v>
      </c>
    </row>
    <row r="41" spans="7:7" x14ac:dyDescent="0.2">
      <c r="G41" s="26" t="s">
        <v>105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2</vt:i4>
      </vt:variant>
    </vt:vector>
  </HeadingPairs>
  <TitlesOfParts>
    <vt:vector size="8" baseType="lpstr">
      <vt:lpstr>Gruppenleitung</vt:lpstr>
      <vt:lpstr>Veranstaltungen</vt:lpstr>
      <vt:lpstr>Stadt und FJR</vt:lpstr>
      <vt:lpstr>Zusätzliche Ferienmaßnahmen</vt:lpstr>
      <vt:lpstr>Anleitung</vt:lpstr>
      <vt:lpstr>Dropdownlisten</vt:lpstr>
      <vt:lpstr>'Stadt und FJR'!Druckbereich</vt:lpstr>
      <vt:lpstr>'Zusätzliche Ferienmaßnahmen'!Druckbereich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Schmid</dc:creator>
  <cp:lastModifiedBy>Hannah Kübler</cp:lastModifiedBy>
  <cp:lastPrinted>2026-02-25T11:52:54Z</cp:lastPrinted>
  <dcterms:created xsi:type="dcterms:W3CDTF">2006-08-29T16:32:39Z</dcterms:created>
  <dcterms:modified xsi:type="dcterms:W3CDTF">2026-05-12T14:33:06Z</dcterms:modified>
</cp:coreProperties>
</file>